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195" windowHeight="11055" activeTab="2"/>
  </bookViews>
  <sheets>
    <sheet name="запрос за 2020" sheetId="10" r:id="rId1"/>
    <sheet name="на 01.04.2021" sheetId="11" r:id="rId2"/>
    <sheet name="на 01.07.2021" sheetId="12" r:id="rId3"/>
    <sheet name="Лист3" sheetId="3" r:id="rId4"/>
  </sheets>
  <definedNames>
    <definedName name="_xlnm.Print_Area" localSheetId="0">'запрос за 2020'!$A$1:$M$17</definedName>
    <definedName name="_xlnm.Print_Area" localSheetId="1">'на 01.04.2021'!$A$1:$P$27</definedName>
    <definedName name="_xlnm.Print_Area" localSheetId="2">'на 01.07.2021'!$A$1:$P$27</definedName>
  </definedNames>
  <calcPr calcId="144525" calcOnSave="0"/>
</workbook>
</file>

<file path=xl/calcChain.xml><?xml version="1.0" encoding="utf-8"?>
<calcChain xmlns="http://schemas.openxmlformats.org/spreadsheetml/2006/main">
  <c r="F13" i="12" l="1"/>
  <c r="F15" i="12" l="1"/>
  <c r="M11" i="12"/>
  <c r="J11" i="12"/>
  <c r="J7" i="12" s="1"/>
  <c r="M18" i="12"/>
  <c r="L18" i="12"/>
  <c r="H18" i="12"/>
  <c r="K18" i="12" s="1"/>
  <c r="E18" i="12"/>
  <c r="K17" i="12"/>
  <c r="H17" i="12"/>
  <c r="E17" i="12"/>
  <c r="E16" i="12"/>
  <c r="M15" i="12"/>
  <c r="M14" i="12" s="1"/>
  <c r="P11" i="12" s="1"/>
  <c r="L15" i="12"/>
  <c r="H15" i="12"/>
  <c r="K15" i="12" s="1"/>
  <c r="E15" i="12"/>
  <c r="L14" i="12"/>
  <c r="J14" i="12"/>
  <c r="H14" i="12" s="1"/>
  <c r="I14" i="12"/>
  <c r="G14" i="12"/>
  <c r="F14" i="12"/>
  <c r="N13" i="12"/>
  <c r="L13" i="12"/>
  <c r="K13" i="12" s="1"/>
  <c r="H13" i="12"/>
  <c r="E13" i="12"/>
  <c r="B13" i="12"/>
  <c r="O12" i="12"/>
  <c r="N12" i="12"/>
  <c r="E12" i="12"/>
  <c r="B12" i="12"/>
  <c r="E11" i="12"/>
  <c r="B11" i="12"/>
  <c r="B10" i="12"/>
  <c r="E9" i="12"/>
  <c r="B8" i="12"/>
  <c r="O7" i="12"/>
  <c r="L7" i="12"/>
  <c r="I7" i="12"/>
  <c r="G7" i="12"/>
  <c r="D7" i="12"/>
  <c r="B7" i="12" s="1"/>
  <c r="C7" i="12"/>
  <c r="K14" i="12" l="1"/>
  <c r="E14" i="12"/>
  <c r="H11" i="12"/>
  <c r="H7" i="12"/>
  <c r="F7" i="12"/>
  <c r="E7" i="12" s="1"/>
  <c r="M11" i="11"/>
  <c r="F13" i="11"/>
  <c r="E11" i="11"/>
  <c r="K11" i="12" l="1"/>
  <c r="M7" i="12"/>
  <c r="K7" i="12" s="1"/>
  <c r="N11" i="12"/>
  <c r="H13" i="11"/>
  <c r="P7" i="12" l="1"/>
  <c r="N7" i="12" s="1"/>
  <c r="M18" i="11"/>
  <c r="L18" i="11"/>
  <c r="M15" i="11"/>
  <c r="L15" i="11"/>
  <c r="H15" i="11"/>
  <c r="K15" i="11" s="1"/>
  <c r="H18" i="11" l="1"/>
  <c r="K18" i="11" s="1"/>
  <c r="L13" i="11"/>
  <c r="K13" i="11" s="1"/>
  <c r="I14" i="11"/>
  <c r="J14" i="11"/>
  <c r="L14" i="11"/>
  <c r="M14" i="11"/>
  <c r="H17" i="11"/>
  <c r="K14" i="11" l="1"/>
  <c r="K17" i="11"/>
  <c r="H14" i="11"/>
  <c r="E7" i="10"/>
  <c r="F7" i="10"/>
  <c r="G7" i="10"/>
  <c r="E9" i="10"/>
  <c r="E10" i="10"/>
  <c r="E11" i="10"/>
  <c r="C7" i="10"/>
  <c r="L7" i="11" l="1"/>
  <c r="M7" i="11"/>
  <c r="K11" i="11"/>
  <c r="I7" i="11"/>
  <c r="J7" i="11"/>
  <c r="G7" i="11"/>
  <c r="H11" i="11"/>
  <c r="H7" i="11" l="1"/>
  <c r="K7" i="11"/>
  <c r="P11" i="11"/>
  <c r="F14" i="11"/>
  <c r="F7" i="11" s="1"/>
  <c r="E7" i="11" s="1"/>
  <c r="G14" i="11"/>
  <c r="E15" i="11"/>
  <c r="E18" i="11" l="1"/>
  <c r="O12" i="11"/>
  <c r="N12" i="11" s="1"/>
  <c r="E17" i="11"/>
  <c r="E16" i="11"/>
  <c r="N11" i="11"/>
  <c r="E13" i="11"/>
  <c r="B13" i="11"/>
  <c r="E12" i="11"/>
  <c r="B12" i="11"/>
  <c r="B11" i="11"/>
  <c r="B10" i="11"/>
  <c r="E9" i="11"/>
  <c r="B8" i="11"/>
  <c r="D7" i="11"/>
  <c r="C7" i="11"/>
  <c r="B11" i="10"/>
  <c r="B10" i="10"/>
  <c r="B9" i="10"/>
  <c r="B8" i="10"/>
  <c r="D7" i="10"/>
  <c r="B7" i="11" l="1"/>
  <c r="B7" i="10"/>
  <c r="N13" i="11"/>
  <c r="O7" i="11"/>
  <c r="P7" i="11"/>
  <c r="E14" i="11"/>
  <c r="N7" i="11" l="1"/>
</calcChain>
</file>

<file path=xl/sharedStrings.xml><?xml version="1.0" encoding="utf-8"?>
<sst xmlns="http://schemas.openxmlformats.org/spreadsheetml/2006/main" count="179" uniqueCount="47">
  <si>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</si>
  <si>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</si>
  <si>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</si>
  <si>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</si>
  <si>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</si>
  <si>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</si>
  <si>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</si>
  <si>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r>
      <rPr>
        <b/>
        <sz val="10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0"/>
        <color theme="1"/>
        <rFont val="Times New Roman"/>
        <family val="1"/>
        <charset val="204"/>
      </rPr>
      <t>, в том числе:</t>
    </r>
  </si>
  <si>
    <t>Исполнитель</t>
  </si>
  <si>
    <t xml:space="preserve">Е.В. Батарина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</si>
  <si>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</si>
  <si>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области.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</si>
  <si>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</si>
  <si>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 xml:space="preserve">Отчет об использовании ассигнований муниципального дорожного фонда Тосненского городского поселения Тосненского района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</si>
  <si>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области.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</si>
  <si>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 на 01.01.2016 г</t>
  </si>
  <si>
    <t>Возврат остатков субсидий прошлых лет на 01.01.2016 г.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</si>
  <si>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</si>
  <si>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</si>
  <si>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</si>
  <si>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>Субсидии из областного бюджета</t>
  </si>
  <si>
    <t>Нарастающим итогом
 с начала года</t>
  </si>
  <si>
    <r>
      <rPr>
        <b/>
        <sz val="13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3"/>
        <color theme="1"/>
        <rFont val="Times New Roman"/>
        <family val="1"/>
        <charset val="204"/>
      </rPr>
      <t>, в том числе:</t>
    </r>
  </si>
  <si>
    <t xml:space="preserve">Начальник отдела бухгалтерского учета и отчетности                                                                                                                                                                                                                      </t>
  </si>
  <si>
    <t>О.П. Рябичко</t>
  </si>
  <si>
    <t>Г.Г. Веселков</t>
  </si>
  <si>
    <t xml:space="preserve">
Председатель комитета по ЖКХ и благоустройству </t>
  </si>
  <si>
    <t>Заместитель главы администрации</t>
  </si>
  <si>
    <t>С.А. Горленко</t>
  </si>
  <si>
    <t xml:space="preserve">Направления расходования средств дорожного фонда в рамках муниципальной подпрограммы «Развитие автомобильных дорог Тосненского городского поселения Тосненского района Ленинградской области» муниципальной программы «Развитие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области», в том числе по мероприятиям:
</t>
  </si>
  <si>
    <t>А.Г. Клементьев</t>
  </si>
  <si>
    <t xml:space="preserve">Глава администрации </t>
  </si>
  <si>
    <t>План на 2020 год, тыс. руб.</t>
  </si>
  <si>
    <t>Остаток средств на начало отчетного периода на 01.01.2020, тыс. руб.</t>
  </si>
  <si>
    <t>За отчетный период 
(4 квартал)</t>
  </si>
  <si>
    <t xml:space="preserve">Отчет по формированию дорожного фонда Тосненского городского поселения Тосненского района Ленинградской области
 на 01.01.2021 года </t>
  </si>
  <si>
    <r>
      <rPr>
        <b/>
        <sz val="14"/>
        <color theme="1"/>
        <rFont val="Times New Roman"/>
        <family val="1"/>
        <charset val="204"/>
      </rPr>
      <t xml:space="preserve">Остаток средств дорожного фонда 2019 года на 01.01.2020 года </t>
    </r>
    <r>
      <rPr>
        <sz val="14"/>
        <color theme="1"/>
        <rFont val="Times New Roman"/>
        <family val="1"/>
        <charset val="204"/>
      </rPr>
      <t xml:space="preserve">составил 921,3 тыс. руб., который образовался за счет перевыполнения плана по поступлению акцизов и экономии средств после проведения конкурсных процедур по ремонту автомобильных дорог.
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</si>
  <si>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>Остаток средств дорожного фонда 2020 года на 01.01.2021 года</t>
    </r>
    <r>
      <rPr>
        <sz val="12"/>
        <color theme="1"/>
        <rFont val="Times New Roman"/>
        <family val="1"/>
        <charset val="204"/>
      </rPr>
      <t xml:space="preserve"> составил 180,9 тыс. руб., который образовался за счет экономии средств после проведения конкурсных процедур.</t>
    </r>
  </si>
  <si>
    <t>За отчетный период 
(1 квартал)</t>
  </si>
  <si>
    <t>на 01 апреля 2021 года</t>
  </si>
  <si>
    <t>Остаток средств на начало отчетного периода на 01.01.2021, тыс. руб.</t>
  </si>
  <si>
    <t>План на 2021 год, тыс. руб.</t>
  </si>
  <si>
    <t>Остаток средств на конец
 отчетного периода на 01.04.2021, 
тыс. руб.</t>
  </si>
  <si>
    <t>на 01 июля 2021 года</t>
  </si>
  <si>
    <t>За отчетный период 
(2 квартал)</t>
  </si>
  <si>
    <t>Остаток средств на конец
 отчетного периода на 01.07.2021, 
тыс. руб.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</si>
  <si>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2020 года на 01.01.2021 года</t>
    </r>
    <r>
      <rPr>
        <sz val="12"/>
        <color theme="1"/>
        <rFont val="Times New Roman"/>
        <family val="1"/>
        <charset val="204"/>
      </rPr>
      <t xml:space="preserve"> составил 180,9 тыс. руб., который образовался за счет экономии средств после проведения конкурсных процедур.
В соответствии со сводной бюджетной росписью в план по расходам на 2021 год включены средства областного бюджета Ленинградской области в сумме 1 000,0 тыс. руб..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</si>
</sst>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/>
    <xf numFmtId="164" fontId="4" fillId="0" borderId="0" xfId="0" applyNumberFormat="1" applyFont="1"/>
    <xf numFmtId="164" fontId="0" fillId="0" borderId="0" xfId="0" applyNumberFormat="1"/>
    <xf numFmtId="164" fontId="2" fillId="0" borderId="2" xfId="0" applyNumberFormat="1" applyFont="1" applyBorder="1"/>
    <xf numFmtId="164" fontId="4" fillId="0" borderId="4" xfId="0" applyNumberFormat="1" applyFont="1" applyBorder="1"/>
    <xf numFmtId="0" fontId="2" fillId="0" borderId="4" xfId="0" applyFont="1" applyFill="1" applyBorder="1" applyAlignment="1">
      <alignment wrapText="1"/>
    </xf>
    <xf numFmtId="0" fontId="0" fillId="0" borderId="2" xfId="0" applyBorder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164" fontId="6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164" fontId="5" fillId="0" borderId="0" xfId="0" applyNumberFormat="1" applyFont="1" applyBorder="1"/>
    <xf numFmtId="164" fontId="5" fillId="0" borderId="0" xfId="0" applyNumberFormat="1" applyFont="1"/>
    <xf numFmtId="164" fontId="10" fillId="0" borderId="0" xfId="0" applyNumberFormat="1" applyFont="1"/>
    <xf numFmtId="0" fontId="10" fillId="0" borderId="0" xfId="0" applyFont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top" wrapText="1"/>
    </xf>
    <xf numFmtId="164" fontId="2" fillId="0" borderId="27" xfId="0" applyNumberFormat="1" applyFont="1" applyBorder="1" applyAlignment="1">
      <alignment wrapText="1"/>
    </xf>
    <xf numFmtId="164" fontId="3" fillId="0" borderId="27" xfId="0" applyNumberFormat="1" applyFont="1" applyBorder="1" applyAlignment="1">
      <alignment vertical="top" wrapText="1"/>
    </xf>
    <xf numFmtId="164" fontId="2" fillId="0" borderId="27" xfId="0" applyNumberFormat="1" applyFont="1" applyFill="1" applyBorder="1" applyAlignment="1">
      <alignment vertical="top" wrapText="1"/>
    </xf>
    <xf numFmtId="164" fontId="2" fillId="0" borderId="28" xfId="0" applyNumberFormat="1" applyFont="1" applyBorder="1" applyAlignment="1">
      <alignment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1" fillId="0" borderId="20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3" xfId="0" applyNumberFormat="1" applyFont="1" applyBorder="1" applyAlignment="1">
      <alignment vertical="center" wrapText="1"/>
    </xf>
    <xf numFmtId="164" fontId="11" fillId="0" borderId="11" xfId="0" applyNumberFormat="1" applyFont="1" applyBorder="1"/>
    <xf numFmtId="164" fontId="11" fillId="0" borderId="10" xfId="0" applyNumberFormat="1" applyFont="1" applyBorder="1"/>
    <xf numFmtId="164" fontId="11" fillId="0" borderId="1" xfId="0" applyNumberFormat="1" applyFont="1" applyBorder="1"/>
    <xf numFmtId="164" fontId="11" fillId="0" borderId="3" xfId="0" applyNumberFormat="1" applyFont="1" applyBorder="1" applyAlignment="1">
      <alignment wrapText="1"/>
    </xf>
    <xf numFmtId="164" fontId="12" fillId="0" borderId="3" xfId="0" applyNumberFormat="1" applyFont="1" applyBorder="1" applyAlignment="1">
      <alignment wrapText="1"/>
    </xf>
    <xf numFmtId="164" fontId="13" fillId="0" borderId="10" xfId="0" applyNumberFormat="1" applyFont="1" applyBorder="1"/>
    <xf numFmtId="164" fontId="12" fillId="0" borderId="1" xfId="0" applyNumberFormat="1" applyFont="1" applyBorder="1"/>
    <xf numFmtId="164" fontId="12" fillId="0" borderId="11" xfId="0" applyNumberFormat="1" applyFont="1" applyBorder="1"/>
    <xf numFmtId="164" fontId="12" fillId="0" borderId="10" xfId="0" applyNumberFormat="1" applyFont="1" applyBorder="1"/>
    <xf numFmtId="164" fontId="1" fillId="0" borderId="10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2" xfId="0" applyNumberFormat="1" applyFont="1" applyBorder="1"/>
    <xf numFmtId="164" fontId="1" fillId="0" borderId="10" xfId="0" applyNumberFormat="1" applyFont="1" applyBorder="1"/>
    <xf numFmtId="164" fontId="1" fillId="0" borderId="1" xfId="0" applyNumberFormat="1" applyFont="1" applyBorder="1"/>
    <xf numFmtId="164" fontId="1" fillId="0" borderId="11" xfId="0" applyNumberFormat="1" applyFont="1" applyBorder="1"/>
    <xf numFmtId="164" fontId="1" fillId="0" borderId="10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164" fontId="11" fillId="0" borderId="20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164" fontId="11" fillId="0" borderId="11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right" wrapText="1"/>
    </xf>
    <xf numFmtId="164" fontId="11" fillId="0" borderId="20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164" fontId="11" fillId="0" borderId="19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/>
    </xf>
    <xf numFmtId="164" fontId="11" fillId="0" borderId="15" xfId="0" applyNumberFormat="1" applyFont="1" applyBorder="1"/>
    <xf numFmtId="164" fontId="11" fillId="0" borderId="13" xfId="0" applyNumberFormat="1" applyFont="1" applyBorder="1"/>
    <xf numFmtId="164" fontId="11" fillId="0" borderId="14" xfId="0" applyNumberFormat="1" applyFont="1" applyBorder="1"/>
    <xf numFmtId="164" fontId="11" fillId="0" borderId="13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activeCell="E17" sqref="E17"/>
    </sheetView>
  </sheetViews>
  <sheetFormatPr defaultRowHeight="15" x14ac:dyDescent="0.25"/>
  <cols>
    <col min="1" max="1" width="54.28515625" customWidth="1"/>
    <col min="2" max="2" width="7.85546875" customWidth="1"/>
    <col min="3" max="3" width="9.85546875" customWidth="1"/>
    <col min="4" max="4" width="10" customWidth="1"/>
    <col min="5" max="5" width="9.42578125" customWidth="1"/>
    <col min="6" max="6" width="10" customWidth="1"/>
    <col min="7" max="7" width="10.140625" customWidth="1"/>
    <col min="8" max="8" width="9.85546875" customWidth="1"/>
    <col min="9" max="9" width="10" customWidth="1"/>
    <col min="10" max="10" width="9.42578125" customWidth="1"/>
    <col min="11" max="11" width="9.28515625" customWidth="1"/>
    <col min="12" max="12" width="10.85546875" customWidth="1"/>
    <col min="13" max="13" width="10.42578125" customWidth="1"/>
  </cols>
  <sheetData>
    <row r="1" spans="1:18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"/>
    </row>
    <row r="2" spans="1:18" ht="46.5" customHeight="1" x14ac:dyDescent="0.3">
      <c r="A2" s="102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"/>
    </row>
    <row r="3" spans="1:18" ht="9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</row>
    <row r="4" spans="1:18" ht="12.75" customHeight="1" x14ac:dyDescent="0.25">
      <c r="A4" s="104" t="s">
        <v>3</v>
      </c>
      <c r="B4" s="104" t="s">
        <v>33</v>
      </c>
      <c r="C4" s="104"/>
      <c r="D4" s="104"/>
      <c r="E4" s="104" t="s">
        <v>32</v>
      </c>
      <c r="F4" s="104"/>
      <c r="G4" s="104"/>
      <c r="H4" s="105" t="s">
        <v>6</v>
      </c>
      <c r="I4" s="105"/>
      <c r="J4" s="105"/>
      <c r="K4" s="105"/>
      <c r="L4" s="105"/>
      <c r="M4" s="105"/>
    </row>
    <row r="5" spans="1:18" ht="27.75" customHeight="1" x14ac:dyDescent="0.25">
      <c r="A5" s="104"/>
      <c r="B5" s="104"/>
      <c r="C5" s="104"/>
      <c r="D5" s="104"/>
      <c r="E5" s="104"/>
      <c r="F5" s="104"/>
      <c r="G5" s="104"/>
      <c r="H5" s="104" t="s">
        <v>34</v>
      </c>
      <c r="I5" s="104"/>
      <c r="J5" s="104"/>
      <c r="K5" s="104" t="s">
        <v>21</v>
      </c>
      <c r="L5" s="104"/>
      <c r="M5" s="104"/>
      <c r="N5" s="1"/>
      <c r="O5" s="1"/>
      <c r="P5" s="1"/>
      <c r="Q5" s="1"/>
      <c r="R5" s="1"/>
    </row>
    <row r="6" spans="1:18" ht="26.25" customHeight="1" x14ac:dyDescent="0.25">
      <c r="A6" s="104"/>
      <c r="B6" s="37" t="s">
        <v>0</v>
      </c>
      <c r="C6" s="37" t="s">
        <v>2</v>
      </c>
      <c r="D6" s="37" t="s">
        <v>1</v>
      </c>
      <c r="E6" s="37" t="s">
        <v>0</v>
      </c>
      <c r="F6" s="37" t="s">
        <v>2</v>
      </c>
      <c r="G6" s="37" t="s">
        <v>1</v>
      </c>
      <c r="H6" s="37" t="s">
        <v>0</v>
      </c>
      <c r="I6" s="37" t="s">
        <v>2</v>
      </c>
      <c r="J6" s="37" t="s">
        <v>1</v>
      </c>
      <c r="K6" s="37" t="s">
        <v>0</v>
      </c>
      <c r="L6" s="37" t="s">
        <v>2</v>
      </c>
      <c r="M6" s="37" t="s">
        <v>1</v>
      </c>
    </row>
    <row r="7" spans="1:18" ht="33" x14ac:dyDescent="0.25">
      <c r="A7" s="22" t="s">
        <v>22</v>
      </c>
      <c r="B7" s="16">
        <f>C7+D7</f>
        <v>921.3</v>
      </c>
      <c r="C7" s="16">
        <f>C9+C10+C11</f>
        <v>0</v>
      </c>
      <c r="D7" s="16">
        <f>D9+D10+D11</f>
        <v>921.3</v>
      </c>
      <c r="E7" s="32">
        <f>F7+G7</f>
        <v>57802.399999999994</v>
      </c>
      <c r="F7" s="32">
        <f>F9+F10+F11</f>
        <v>48675.7</v>
      </c>
      <c r="G7" s="32">
        <f>G9+G10+G11</f>
        <v>9126.7000000000007</v>
      </c>
      <c r="H7" s="34"/>
      <c r="I7" s="34"/>
      <c r="J7" s="34"/>
      <c r="K7" s="32"/>
      <c r="L7" s="32"/>
      <c r="M7" s="32"/>
    </row>
    <row r="8" spans="1:18" ht="16.5" hidden="1" customHeight="1" x14ac:dyDescent="0.25">
      <c r="A8" s="22" t="s">
        <v>16</v>
      </c>
      <c r="B8" s="17">
        <f>C8+D8</f>
        <v>1103.06736</v>
      </c>
      <c r="C8" s="17">
        <v>1103.06736</v>
      </c>
      <c r="D8" s="18"/>
      <c r="E8" s="32"/>
      <c r="F8" s="17"/>
      <c r="G8" s="33"/>
      <c r="H8" s="33"/>
      <c r="I8" s="33"/>
      <c r="J8" s="33"/>
      <c r="K8" s="33"/>
      <c r="L8" s="33"/>
      <c r="M8" s="33"/>
    </row>
    <row r="9" spans="1:18" ht="53.25" customHeight="1" x14ac:dyDescent="0.25">
      <c r="A9" s="22" t="s">
        <v>18</v>
      </c>
      <c r="B9" s="17">
        <f>C9+D9</f>
        <v>0</v>
      </c>
      <c r="C9" s="17">
        <v>0</v>
      </c>
      <c r="D9" s="19">
        <v>0</v>
      </c>
      <c r="E9" s="32">
        <f>F9+G9</f>
        <v>0</v>
      </c>
      <c r="F9" s="17">
        <v>0</v>
      </c>
      <c r="G9" s="33">
        <v>0</v>
      </c>
      <c r="H9" s="33"/>
      <c r="I9" s="17"/>
      <c r="J9" s="33"/>
      <c r="K9" s="33"/>
      <c r="L9" s="17"/>
      <c r="M9" s="33"/>
    </row>
    <row r="10" spans="1:18" ht="51" customHeight="1" x14ac:dyDescent="0.25">
      <c r="A10" s="23" t="s">
        <v>5</v>
      </c>
      <c r="B10" s="17">
        <f>C10+D10</f>
        <v>921.3</v>
      </c>
      <c r="C10" s="17">
        <v>0</v>
      </c>
      <c r="D10" s="50">
        <v>921.3</v>
      </c>
      <c r="E10" s="34">
        <f>F10+G10</f>
        <v>9126.7000000000007</v>
      </c>
      <c r="F10" s="33">
        <v>0</v>
      </c>
      <c r="G10" s="33">
        <v>9126.7000000000007</v>
      </c>
      <c r="H10" s="34"/>
      <c r="I10" s="33"/>
      <c r="J10" s="33"/>
      <c r="K10" s="33"/>
      <c r="L10" s="33"/>
      <c r="M10" s="33"/>
    </row>
    <row r="11" spans="1:18" ht="49.5" customHeight="1" x14ac:dyDescent="0.25">
      <c r="A11" s="23" t="s">
        <v>19</v>
      </c>
      <c r="B11" s="17">
        <f>C11</f>
        <v>0</v>
      </c>
      <c r="C11" s="17">
        <v>0</v>
      </c>
      <c r="D11" s="20">
        <v>0</v>
      </c>
      <c r="E11" s="16">
        <f>F11</f>
        <v>48675.7</v>
      </c>
      <c r="F11" s="35">
        <v>48675.7</v>
      </c>
      <c r="G11" s="33">
        <v>0</v>
      </c>
      <c r="H11" s="33"/>
      <c r="I11" s="33"/>
      <c r="J11" s="33"/>
      <c r="K11" s="33"/>
      <c r="L11" s="33"/>
      <c r="M11" s="33"/>
      <c r="P11" s="7"/>
    </row>
    <row r="12" spans="1:18" ht="7.5" customHeight="1" x14ac:dyDescent="0.25">
      <c r="A12" s="3"/>
      <c r="B12" s="12"/>
      <c r="C12" s="12"/>
      <c r="D12" s="12"/>
      <c r="E12" s="13"/>
      <c r="F12" s="14"/>
      <c r="G12" s="5"/>
      <c r="H12" s="5"/>
      <c r="I12" s="5"/>
      <c r="J12" s="5"/>
      <c r="K12" s="5"/>
      <c r="L12" s="5"/>
      <c r="M12" s="5"/>
    </row>
    <row r="13" spans="1:18" ht="67.5" customHeight="1" x14ac:dyDescent="0.25">
      <c r="A13" s="99" t="s">
        <v>36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1"/>
      <c r="O13" s="21"/>
      <c r="P13" s="21"/>
    </row>
    <row r="14" spans="1:18" ht="13.5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21"/>
      <c r="O14" s="21"/>
      <c r="P14" s="21"/>
    </row>
    <row r="15" spans="1:18" ht="45" customHeight="1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8" ht="17.25" customHeight="1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27.75" customHeight="1" x14ac:dyDescent="0.25">
      <c r="A17" s="3"/>
      <c r="B17" s="3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</row>
  </sheetData>
  <mergeCells count="12">
    <mergeCell ref="A13:M13"/>
    <mergeCell ref="A14:M14"/>
    <mergeCell ref="A15:M15"/>
    <mergeCell ref="A16:M16"/>
    <mergeCell ref="A1:M1"/>
    <mergeCell ref="A2:M2"/>
    <mergeCell ref="A4:A6"/>
    <mergeCell ref="B4:D5"/>
    <mergeCell ref="E4:G5"/>
    <mergeCell ref="H4:M4"/>
    <mergeCell ref="H5:J5"/>
    <mergeCell ref="K5:M5"/>
  </mergeCells>
  <pageMargins left="0.78740157480314965" right="3.937007874015748E-2" top="0.43307086614173229" bottom="0" header="0.31496062992125984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G15" sqref="G15"/>
    </sheetView>
  </sheetViews>
  <sheetFormatPr defaultRowHeight="15" x14ac:dyDescent="0.25"/>
  <cols>
    <col min="1" max="1" width="54.28515625" customWidth="1"/>
    <col min="2" max="2" width="12.85546875" customWidth="1"/>
    <col min="3" max="3" width="9.5703125" customWidth="1"/>
    <col min="4" max="4" width="11.7109375" customWidth="1"/>
    <col min="5" max="5" width="13.5703125" customWidth="1"/>
    <col min="6" max="6" width="12.85546875" customWidth="1"/>
    <col min="7" max="7" width="11.5703125" customWidth="1"/>
    <col min="8" max="8" width="12" customWidth="1"/>
    <col min="9" max="9" width="10.85546875" customWidth="1"/>
    <col min="10" max="10" width="12.140625" customWidth="1"/>
    <col min="11" max="11" width="14.42578125" customWidth="1"/>
    <col min="12" max="12" width="12" customWidth="1"/>
    <col min="13" max="13" width="12.140625" customWidth="1"/>
    <col min="14" max="14" width="13" customWidth="1"/>
    <col min="15" max="15" width="9.7109375" customWidth="1"/>
    <col min="16" max="16" width="11.5703125" customWidth="1"/>
    <col min="18" max="18" width="9.5703125" bestFit="1" customWidth="1"/>
    <col min="19" max="19" width="11" bestFit="1" customWidth="1"/>
  </cols>
  <sheetData>
    <row r="1" spans="1:21" x14ac:dyDescent="0.25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2"/>
    </row>
    <row r="2" spans="1:21" ht="12.75" customHeight="1" x14ac:dyDescent="0.25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2"/>
    </row>
    <row r="3" spans="1:21" ht="9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5"/>
      <c r="O3" s="15"/>
      <c r="P3" s="15"/>
      <c r="Q3" s="2"/>
    </row>
    <row r="4" spans="1:21" ht="12.75" customHeight="1" thickBot="1" x14ac:dyDescent="0.3">
      <c r="A4" s="107" t="s">
        <v>3</v>
      </c>
      <c r="B4" s="110" t="s">
        <v>40</v>
      </c>
      <c r="C4" s="110"/>
      <c r="D4" s="110"/>
      <c r="E4" s="112" t="s">
        <v>41</v>
      </c>
      <c r="F4" s="110"/>
      <c r="G4" s="113"/>
      <c r="H4" s="117" t="s">
        <v>6</v>
      </c>
      <c r="I4" s="118"/>
      <c r="J4" s="118"/>
      <c r="K4" s="118"/>
      <c r="L4" s="118"/>
      <c r="M4" s="119"/>
      <c r="N4" s="112" t="s">
        <v>42</v>
      </c>
      <c r="O4" s="120"/>
      <c r="P4" s="121"/>
    </row>
    <row r="5" spans="1:21" ht="27.75" customHeight="1" x14ac:dyDescent="0.25">
      <c r="A5" s="108"/>
      <c r="B5" s="111"/>
      <c r="C5" s="111"/>
      <c r="D5" s="111"/>
      <c r="E5" s="114"/>
      <c r="F5" s="115"/>
      <c r="G5" s="116"/>
      <c r="H5" s="125" t="s">
        <v>38</v>
      </c>
      <c r="I5" s="126"/>
      <c r="J5" s="127"/>
      <c r="K5" s="125" t="s">
        <v>4</v>
      </c>
      <c r="L5" s="126"/>
      <c r="M5" s="127"/>
      <c r="N5" s="122"/>
      <c r="O5" s="123"/>
      <c r="P5" s="124"/>
      <c r="Q5" s="1"/>
      <c r="R5" s="1"/>
      <c r="S5" s="1"/>
      <c r="T5" s="1"/>
      <c r="U5" s="1"/>
    </row>
    <row r="6" spans="1:21" ht="43.5" customHeight="1" x14ac:dyDescent="0.25">
      <c r="A6" s="109"/>
      <c r="B6" s="38" t="s">
        <v>0</v>
      </c>
      <c r="C6" s="39" t="s">
        <v>2</v>
      </c>
      <c r="D6" s="40" t="s">
        <v>1</v>
      </c>
      <c r="E6" s="41" t="s">
        <v>0</v>
      </c>
      <c r="F6" s="39" t="s">
        <v>2</v>
      </c>
      <c r="G6" s="42" t="s">
        <v>1</v>
      </c>
      <c r="H6" s="41" t="s">
        <v>0</v>
      </c>
      <c r="I6" s="39" t="s">
        <v>2</v>
      </c>
      <c r="J6" s="42" t="s">
        <v>1</v>
      </c>
      <c r="K6" s="41" t="s">
        <v>0</v>
      </c>
      <c r="L6" s="39" t="s">
        <v>2</v>
      </c>
      <c r="M6" s="42" t="s">
        <v>1</v>
      </c>
      <c r="N6" s="41" t="s">
        <v>0</v>
      </c>
      <c r="O6" s="39" t="s">
        <v>2</v>
      </c>
      <c r="P6" s="42" t="s">
        <v>1</v>
      </c>
    </row>
    <row r="7" spans="1:21" ht="18.75" customHeight="1" x14ac:dyDescent="0.25">
      <c r="A7" s="43" t="s">
        <v>7</v>
      </c>
      <c r="B7" s="51">
        <f>C7+D7</f>
        <v>180.91561999999999</v>
      </c>
      <c r="C7" s="52">
        <f>C13</f>
        <v>0</v>
      </c>
      <c r="D7" s="53">
        <f>D11</f>
        <v>180.91561999999999</v>
      </c>
      <c r="E7" s="54">
        <f>F7+G7</f>
        <v>18718</v>
      </c>
      <c r="F7" s="55">
        <f>F11+F13</f>
        <v>9226.2999999999993</v>
      </c>
      <c r="G7" s="56">
        <f>G11+G13</f>
        <v>9491.7000000000007</v>
      </c>
      <c r="H7" s="54">
        <f>I7+J7</f>
        <v>2273.6336799999999</v>
      </c>
      <c r="I7" s="55">
        <f>I10+I11+I13</f>
        <v>0</v>
      </c>
      <c r="J7" s="56">
        <f>J10+J11+J13</f>
        <v>2273.6336799999999</v>
      </c>
      <c r="K7" s="56">
        <f>L7+M7</f>
        <v>2273.6336799999999</v>
      </c>
      <c r="L7" s="56">
        <f t="shared" ref="L7" si="0">L10+L11+L13</f>
        <v>0</v>
      </c>
      <c r="M7" s="56">
        <f>M10+M11+M13</f>
        <v>2273.6336799999999</v>
      </c>
      <c r="N7" s="54">
        <f>O7+P7</f>
        <v>2454.5492999999997</v>
      </c>
      <c r="O7" s="55">
        <f t="shared" ref="O7" si="1">O9+O10+O11+O13</f>
        <v>0</v>
      </c>
      <c r="P7" s="56">
        <f>P11</f>
        <v>2454.5492999999997</v>
      </c>
    </row>
    <row r="8" spans="1:21" ht="16.5" hidden="1" customHeight="1" x14ac:dyDescent="0.25">
      <c r="A8" s="43" t="s">
        <v>16</v>
      </c>
      <c r="B8" s="57">
        <f>C8+D8</f>
        <v>1103.06736</v>
      </c>
      <c r="C8" s="58">
        <v>1103.06736</v>
      </c>
      <c r="D8" s="59"/>
      <c r="E8" s="54"/>
      <c r="F8" s="58"/>
      <c r="G8" s="60">
        <v>0</v>
      </c>
      <c r="H8" s="61"/>
      <c r="I8" s="62"/>
      <c r="J8" s="60"/>
      <c r="K8" s="61"/>
      <c r="L8" s="62"/>
      <c r="M8" s="60"/>
      <c r="N8" s="61">
        <v>0</v>
      </c>
      <c r="O8" s="62">
        <v>0</v>
      </c>
      <c r="P8" s="60">
        <v>0</v>
      </c>
    </row>
    <row r="9" spans="1:21" ht="16.5" hidden="1" customHeight="1" x14ac:dyDescent="0.25">
      <c r="A9" s="43" t="s">
        <v>20</v>
      </c>
      <c r="B9" s="57">
        <v>0</v>
      </c>
      <c r="C9" s="58">
        <v>0</v>
      </c>
      <c r="D9" s="59">
        <v>0</v>
      </c>
      <c r="E9" s="54">
        <f>F9</f>
        <v>0</v>
      </c>
      <c r="F9" s="58">
        <v>0</v>
      </c>
      <c r="G9" s="60">
        <v>0</v>
      </c>
      <c r="H9" s="61"/>
      <c r="I9" s="62"/>
      <c r="J9" s="60"/>
      <c r="K9" s="61"/>
      <c r="L9" s="62"/>
      <c r="M9" s="60"/>
      <c r="N9" s="61">
        <v>0</v>
      </c>
      <c r="O9" s="62">
        <v>0</v>
      </c>
      <c r="P9" s="60">
        <v>0</v>
      </c>
    </row>
    <row r="10" spans="1:21" ht="40.5" customHeight="1" x14ac:dyDescent="0.25">
      <c r="A10" s="43" t="s">
        <v>18</v>
      </c>
      <c r="B10" s="57">
        <f>C10+D10</f>
        <v>0</v>
      </c>
      <c r="C10" s="58">
        <v>0</v>
      </c>
      <c r="D10" s="63">
        <v>0</v>
      </c>
      <c r="E10" s="54">
        <v>0</v>
      </c>
      <c r="F10" s="58">
        <v>0</v>
      </c>
      <c r="G10" s="60">
        <v>0</v>
      </c>
      <c r="H10" s="61">
        <v>0</v>
      </c>
      <c r="I10" s="58">
        <v>0</v>
      </c>
      <c r="J10" s="60">
        <v>0</v>
      </c>
      <c r="K10" s="61">
        <v>0</v>
      </c>
      <c r="L10" s="58">
        <v>0</v>
      </c>
      <c r="M10" s="60">
        <v>0</v>
      </c>
      <c r="N10" s="61">
        <v>0</v>
      </c>
      <c r="O10" s="58">
        <v>0</v>
      </c>
      <c r="P10" s="60">
        <v>0</v>
      </c>
    </row>
    <row r="11" spans="1:21" ht="38.25" x14ac:dyDescent="0.25">
      <c r="A11" s="44" t="s">
        <v>5</v>
      </c>
      <c r="B11" s="57">
        <f>D11</f>
        <v>180.91561999999999</v>
      </c>
      <c r="C11" s="58">
        <v>0</v>
      </c>
      <c r="D11" s="64">
        <v>180.91561999999999</v>
      </c>
      <c r="E11" s="65">
        <f>G11</f>
        <v>9491.7000000000007</v>
      </c>
      <c r="F11" s="66">
        <v>0</v>
      </c>
      <c r="G11" s="67">
        <v>9491.7000000000007</v>
      </c>
      <c r="H11" s="68">
        <f>I11+J11</f>
        <v>2273.6336799999999</v>
      </c>
      <c r="I11" s="66">
        <v>0</v>
      </c>
      <c r="J11" s="67">
        <v>2273.6336799999999</v>
      </c>
      <c r="K11" s="68">
        <f>L11+M11</f>
        <v>2273.6336799999999</v>
      </c>
      <c r="L11" s="66">
        <v>0</v>
      </c>
      <c r="M11" s="67">
        <f>J11</f>
        <v>2273.6336799999999</v>
      </c>
      <c r="N11" s="68">
        <f>P11</f>
        <v>2454.5492999999997</v>
      </c>
      <c r="O11" s="66">
        <v>0</v>
      </c>
      <c r="P11" s="67">
        <f>M11+D11-M14</f>
        <v>2454.5492999999997</v>
      </c>
      <c r="R11" s="49"/>
      <c r="S11" s="49"/>
    </row>
    <row r="12" spans="1:21" ht="53.25" hidden="1" customHeight="1" x14ac:dyDescent="0.25">
      <c r="A12" s="45" t="s">
        <v>15</v>
      </c>
      <c r="B12" s="57">
        <f>C12+D12</f>
        <v>4831.1000000000004</v>
      </c>
      <c r="C12" s="58">
        <v>4831.1000000000004</v>
      </c>
      <c r="D12" s="63"/>
      <c r="E12" s="69">
        <f>F12</f>
        <v>0</v>
      </c>
      <c r="F12" s="70">
        <v>0</v>
      </c>
      <c r="G12" s="60">
        <v>0</v>
      </c>
      <c r="H12" s="61"/>
      <c r="I12" s="62"/>
      <c r="J12" s="60"/>
      <c r="K12" s="61"/>
      <c r="L12" s="62"/>
      <c r="M12" s="60"/>
      <c r="N12" s="61">
        <f>O12+P12</f>
        <v>0</v>
      </c>
      <c r="O12" s="62">
        <f>K12-K17</f>
        <v>0</v>
      </c>
      <c r="P12" s="60">
        <v>0</v>
      </c>
    </row>
    <row r="13" spans="1:21" ht="25.5" x14ac:dyDescent="0.25">
      <c r="A13" s="44" t="s">
        <v>19</v>
      </c>
      <c r="B13" s="57">
        <f>C13+D13</f>
        <v>0</v>
      </c>
      <c r="C13" s="58">
        <v>0</v>
      </c>
      <c r="D13" s="63">
        <v>0</v>
      </c>
      <c r="E13" s="69">
        <f>F13</f>
        <v>9226.2999999999993</v>
      </c>
      <c r="F13" s="70">
        <f>6226.3+3000</f>
        <v>9226.2999999999993</v>
      </c>
      <c r="G13" s="60">
        <v>0</v>
      </c>
      <c r="H13" s="61">
        <f>I13+J13</f>
        <v>0</v>
      </c>
      <c r="I13" s="62">
        <v>0</v>
      </c>
      <c r="J13" s="60">
        <v>0</v>
      </c>
      <c r="K13" s="61">
        <f>L13+M13</f>
        <v>0</v>
      </c>
      <c r="L13" s="62">
        <f>I13</f>
        <v>0</v>
      </c>
      <c r="M13" s="60">
        <v>0</v>
      </c>
      <c r="N13" s="61">
        <f>O13</f>
        <v>0</v>
      </c>
      <c r="O13" s="62">
        <v>0</v>
      </c>
      <c r="P13" s="60">
        <v>0</v>
      </c>
      <c r="S13" s="7"/>
    </row>
    <row r="14" spans="1:21" ht="103.5" customHeight="1" x14ac:dyDescent="0.25">
      <c r="A14" s="46" t="s">
        <v>29</v>
      </c>
      <c r="B14" s="71" t="s">
        <v>17</v>
      </c>
      <c r="C14" s="72" t="s">
        <v>17</v>
      </c>
      <c r="D14" s="73" t="s">
        <v>17</v>
      </c>
      <c r="E14" s="69">
        <f>F14+G14</f>
        <v>18898.91562</v>
      </c>
      <c r="F14" s="74">
        <f>F15+F18</f>
        <v>9226.2999999999993</v>
      </c>
      <c r="G14" s="75">
        <f>G16+G17+G18+G15</f>
        <v>9672.6156200000005</v>
      </c>
      <c r="H14" s="76">
        <f>I14+J14</f>
        <v>0</v>
      </c>
      <c r="I14" s="77">
        <f>I15+I16+I17+I18</f>
        <v>0</v>
      </c>
      <c r="J14" s="78">
        <f>J15+J16+J17+J18</f>
        <v>0</v>
      </c>
      <c r="K14" s="76">
        <f>L14+M14</f>
        <v>0</v>
      </c>
      <c r="L14" s="77">
        <f>L15+L16+L17+L18</f>
        <v>0</v>
      </c>
      <c r="M14" s="78">
        <f>M15+M16+M17+M18</f>
        <v>0</v>
      </c>
      <c r="N14" s="79" t="s">
        <v>17</v>
      </c>
      <c r="O14" s="72" t="s">
        <v>17</v>
      </c>
      <c r="P14" s="80" t="s">
        <v>17</v>
      </c>
      <c r="R14" s="7"/>
      <c r="S14" s="7"/>
    </row>
    <row r="15" spans="1:21" ht="53.25" customHeight="1" x14ac:dyDescent="0.25">
      <c r="A15" s="47" t="s">
        <v>12</v>
      </c>
      <c r="B15" s="81" t="s">
        <v>17</v>
      </c>
      <c r="C15" s="82" t="s">
        <v>17</v>
      </c>
      <c r="D15" s="83" t="s">
        <v>17</v>
      </c>
      <c r="E15" s="69">
        <f>F15+G15</f>
        <v>8154.0456199999999</v>
      </c>
      <c r="F15" s="58">
        <v>3000</v>
      </c>
      <c r="G15" s="60">
        <v>5154.0456199999999</v>
      </c>
      <c r="H15" s="61">
        <f>I15+J15</f>
        <v>0</v>
      </c>
      <c r="I15" s="62">
        <v>0</v>
      </c>
      <c r="J15" s="60">
        <v>0</v>
      </c>
      <c r="K15" s="61">
        <f>H15</f>
        <v>0</v>
      </c>
      <c r="L15" s="62">
        <f>I15</f>
        <v>0</v>
      </c>
      <c r="M15" s="60">
        <f>J15</f>
        <v>0</v>
      </c>
      <c r="N15" s="84" t="s">
        <v>17</v>
      </c>
      <c r="O15" s="82" t="s">
        <v>17</v>
      </c>
      <c r="P15" s="85" t="s">
        <v>17</v>
      </c>
    </row>
    <row r="16" spans="1:21" ht="42" customHeight="1" x14ac:dyDescent="0.25">
      <c r="A16" s="47" t="s">
        <v>11</v>
      </c>
      <c r="B16" s="81" t="s">
        <v>17</v>
      </c>
      <c r="C16" s="82" t="s">
        <v>17</v>
      </c>
      <c r="D16" s="83" t="s">
        <v>17</v>
      </c>
      <c r="E16" s="86">
        <f>F16+G16</f>
        <v>0</v>
      </c>
      <c r="F16" s="70">
        <v>0</v>
      </c>
      <c r="G16" s="60">
        <v>0</v>
      </c>
      <c r="H16" s="61">
        <v>0</v>
      </c>
      <c r="I16" s="62">
        <v>0</v>
      </c>
      <c r="J16" s="60">
        <v>0</v>
      </c>
      <c r="K16" s="61">
        <v>0</v>
      </c>
      <c r="L16" s="62">
        <v>0</v>
      </c>
      <c r="M16" s="60">
        <v>0</v>
      </c>
      <c r="N16" s="84" t="s">
        <v>17</v>
      </c>
      <c r="O16" s="82" t="s">
        <v>17</v>
      </c>
      <c r="P16" s="85" t="s">
        <v>17</v>
      </c>
      <c r="R16" s="7"/>
    </row>
    <row r="17" spans="1:18" ht="66.75" customHeight="1" x14ac:dyDescent="0.25">
      <c r="A17" s="47" t="s">
        <v>14</v>
      </c>
      <c r="B17" s="81" t="s">
        <v>17</v>
      </c>
      <c r="C17" s="82" t="s">
        <v>17</v>
      </c>
      <c r="D17" s="83" t="s">
        <v>17</v>
      </c>
      <c r="E17" s="69">
        <f>F17+G17</f>
        <v>0</v>
      </c>
      <c r="F17" s="87">
        <v>0</v>
      </c>
      <c r="G17" s="60">
        <v>0</v>
      </c>
      <c r="H17" s="61">
        <f>J17</f>
        <v>0</v>
      </c>
      <c r="I17" s="62">
        <v>0</v>
      </c>
      <c r="J17" s="60">
        <v>0</v>
      </c>
      <c r="K17" s="61">
        <f>M17</f>
        <v>0</v>
      </c>
      <c r="L17" s="62">
        <v>0</v>
      </c>
      <c r="M17" s="60">
        <v>0</v>
      </c>
      <c r="N17" s="84" t="s">
        <v>17</v>
      </c>
      <c r="O17" s="82" t="s">
        <v>17</v>
      </c>
      <c r="P17" s="85" t="s">
        <v>17</v>
      </c>
      <c r="R17" s="7"/>
    </row>
    <row r="18" spans="1:18" ht="54" customHeight="1" thickBot="1" x14ac:dyDescent="0.3">
      <c r="A18" s="48" t="s">
        <v>10</v>
      </c>
      <c r="B18" s="88" t="s">
        <v>17</v>
      </c>
      <c r="C18" s="89" t="s">
        <v>17</v>
      </c>
      <c r="D18" s="90" t="s">
        <v>17</v>
      </c>
      <c r="E18" s="91">
        <f>F18+G18</f>
        <v>10744.869999999999</v>
      </c>
      <c r="F18" s="92">
        <v>6226.3</v>
      </c>
      <c r="G18" s="93">
        <v>4518.57</v>
      </c>
      <c r="H18" s="94">
        <f>I18+J18</f>
        <v>0</v>
      </c>
      <c r="I18" s="95">
        <v>0</v>
      </c>
      <c r="J18" s="93">
        <v>0</v>
      </c>
      <c r="K18" s="94">
        <f>H18</f>
        <v>0</v>
      </c>
      <c r="L18" s="95">
        <f>I18</f>
        <v>0</v>
      </c>
      <c r="M18" s="93">
        <f>J18</f>
        <v>0</v>
      </c>
      <c r="N18" s="96" t="s">
        <v>17</v>
      </c>
      <c r="O18" s="89" t="s">
        <v>17</v>
      </c>
      <c r="P18" s="97" t="s">
        <v>17</v>
      </c>
      <c r="R18" s="7"/>
    </row>
    <row r="19" spans="1:18" ht="7.5" customHeight="1" x14ac:dyDescent="0.25">
      <c r="A19" s="3"/>
      <c r="B19" s="12"/>
      <c r="C19" s="12"/>
      <c r="D19" s="12"/>
      <c r="E19" s="13"/>
      <c r="F19" s="14"/>
      <c r="G19" s="5"/>
      <c r="H19" s="5"/>
      <c r="I19" s="5"/>
      <c r="J19" s="5"/>
      <c r="K19" s="5"/>
      <c r="L19" s="5"/>
      <c r="M19" s="5"/>
      <c r="N19" s="12"/>
      <c r="O19" s="12"/>
      <c r="P19" s="12"/>
    </row>
    <row r="20" spans="1:18" ht="18" customHeight="1" x14ac:dyDescent="0.25">
      <c r="A20" s="130" t="s">
        <v>37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8" ht="73.5" customHeight="1" x14ac:dyDescent="0.25">
      <c r="A21" s="28" t="s">
        <v>31</v>
      </c>
      <c r="B21" s="28"/>
      <c r="C21" s="28"/>
      <c r="D21" s="28"/>
      <c r="E21" s="29"/>
      <c r="F21" s="24"/>
      <c r="G21" s="8"/>
      <c r="H21" s="8"/>
      <c r="I21" s="8"/>
      <c r="J21" s="24" t="s">
        <v>30</v>
      </c>
      <c r="K21" s="24"/>
      <c r="L21" s="5"/>
      <c r="M21" s="5"/>
    </row>
    <row r="22" spans="1:18" ht="59.25" customHeight="1" x14ac:dyDescent="0.25">
      <c r="A22" s="28" t="s">
        <v>27</v>
      </c>
      <c r="B22" s="28"/>
      <c r="C22" s="28"/>
      <c r="D22" s="28"/>
      <c r="E22" s="29"/>
      <c r="F22" s="24"/>
      <c r="G22" s="8"/>
      <c r="H22" s="8"/>
      <c r="I22" s="8"/>
      <c r="J22" s="128" t="s">
        <v>28</v>
      </c>
      <c r="K22" s="128"/>
      <c r="L22" s="5"/>
      <c r="M22" s="5"/>
    </row>
    <row r="23" spans="1:18" ht="55.5" customHeight="1" x14ac:dyDescent="0.25">
      <c r="A23" s="129" t="s">
        <v>26</v>
      </c>
      <c r="B23" s="129"/>
      <c r="C23" s="129"/>
      <c r="D23" s="129"/>
      <c r="E23" s="129"/>
      <c r="F23" s="129"/>
      <c r="G23" s="9"/>
      <c r="H23" s="9"/>
      <c r="I23" s="9"/>
      <c r="J23" s="25" t="s">
        <v>25</v>
      </c>
      <c r="K23" s="26"/>
      <c r="L23" s="6"/>
      <c r="M23" s="6"/>
      <c r="N23" s="7"/>
    </row>
    <row r="24" spans="1:18" ht="52.5" customHeight="1" x14ac:dyDescent="0.25">
      <c r="A24" s="30" t="s">
        <v>23</v>
      </c>
      <c r="B24" s="30"/>
      <c r="C24" s="30"/>
      <c r="D24" s="30"/>
      <c r="E24" s="30"/>
      <c r="F24" s="30"/>
      <c r="G24" s="10"/>
      <c r="H24" s="10"/>
      <c r="I24" s="10"/>
      <c r="J24" s="129" t="s">
        <v>24</v>
      </c>
      <c r="K24" s="129"/>
      <c r="L24" s="6"/>
      <c r="M24" s="6"/>
    </row>
    <row r="25" spans="1:18" ht="13.5" customHeight="1" x14ac:dyDescent="0.25">
      <c r="A25" s="27"/>
      <c r="B25" s="27"/>
      <c r="C25" s="27"/>
      <c r="D25" s="27"/>
      <c r="E25" s="27"/>
      <c r="F25" s="27"/>
      <c r="J25" s="27"/>
      <c r="K25" s="27"/>
      <c r="M25" s="6"/>
    </row>
    <row r="26" spans="1:18" ht="41.25" customHeight="1" x14ac:dyDescent="0.25">
      <c r="A26" s="31" t="s">
        <v>8</v>
      </c>
      <c r="B26" s="27"/>
      <c r="C26" s="27"/>
      <c r="D26" s="27"/>
      <c r="E26" s="27"/>
      <c r="F26" s="27"/>
      <c r="G26" s="11"/>
      <c r="H26" s="11"/>
      <c r="I26" s="11"/>
      <c r="J26" s="106" t="s">
        <v>9</v>
      </c>
      <c r="K26" s="106"/>
    </row>
  </sheetData>
  <mergeCells count="14">
    <mergeCell ref="J26:K26"/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J22:K22"/>
    <mergeCell ref="A23:F23"/>
    <mergeCell ref="J24:K24"/>
    <mergeCell ref="A20:P20"/>
  </mergeCells>
  <pageMargins left="0.39370078740157483" right="3.937007874015748E-2" top="0.43307086614173229" bottom="0" header="0.31496062992125984" footer="0.15748031496062992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3" zoomScaleNormal="100" workbookViewId="0">
      <selection sqref="A1:P27"/>
    </sheetView>
  </sheetViews>
  <sheetFormatPr defaultRowHeight="15" x14ac:dyDescent="0.25"/>
  <cols>
    <col min="1" max="1" width="54.28515625" customWidth="1"/>
    <col min="2" max="2" width="12.85546875" customWidth="1"/>
    <col min="3" max="3" width="9.5703125" customWidth="1"/>
    <col min="4" max="4" width="11.7109375" customWidth="1"/>
    <col min="5" max="5" width="13.5703125" customWidth="1"/>
    <col min="6" max="6" width="12.85546875" customWidth="1"/>
    <col min="7" max="7" width="11.5703125" customWidth="1"/>
    <col min="8" max="8" width="12" customWidth="1"/>
    <col min="9" max="9" width="10.85546875" customWidth="1"/>
    <col min="10" max="10" width="12.140625" customWidth="1"/>
    <col min="11" max="11" width="14.42578125" customWidth="1"/>
    <col min="12" max="12" width="12" customWidth="1"/>
    <col min="13" max="13" width="12.140625" customWidth="1"/>
    <col min="14" max="14" width="13" customWidth="1"/>
    <col min="15" max="15" width="9.7109375" customWidth="1"/>
    <col min="16" max="16" width="11.5703125" customWidth="1"/>
    <col min="18" max="18" width="9.5703125" bestFit="1" customWidth="1"/>
    <col min="19" max="19" width="11" bestFit="1" customWidth="1"/>
  </cols>
  <sheetData>
    <row r="1" spans="1:21" x14ac:dyDescent="0.25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2"/>
    </row>
    <row r="2" spans="1:21" ht="12.75" customHeight="1" x14ac:dyDescent="0.2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2"/>
    </row>
    <row r="3" spans="1:21" ht="9" customHeight="1" thickBot="1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5"/>
      <c r="O3" s="15"/>
      <c r="P3" s="15"/>
      <c r="Q3" s="2"/>
    </row>
    <row r="4" spans="1:21" ht="12.75" customHeight="1" thickBot="1" x14ac:dyDescent="0.3">
      <c r="A4" s="107" t="s">
        <v>3</v>
      </c>
      <c r="B4" s="110" t="s">
        <v>40</v>
      </c>
      <c r="C4" s="110"/>
      <c r="D4" s="110"/>
      <c r="E4" s="112" t="s">
        <v>41</v>
      </c>
      <c r="F4" s="110"/>
      <c r="G4" s="113"/>
      <c r="H4" s="117" t="s">
        <v>6</v>
      </c>
      <c r="I4" s="118"/>
      <c r="J4" s="118"/>
      <c r="K4" s="118"/>
      <c r="L4" s="118"/>
      <c r="M4" s="119"/>
      <c r="N4" s="112" t="s">
        <v>45</v>
      </c>
      <c r="O4" s="120"/>
      <c r="P4" s="121"/>
    </row>
    <row r="5" spans="1:21" ht="27.75" customHeight="1" x14ac:dyDescent="0.25">
      <c r="A5" s="108"/>
      <c r="B5" s="111"/>
      <c r="C5" s="111"/>
      <c r="D5" s="111"/>
      <c r="E5" s="114"/>
      <c r="F5" s="115"/>
      <c r="G5" s="116"/>
      <c r="H5" s="125" t="s">
        <v>44</v>
      </c>
      <c r="I5" s="126"/>
      <c r="J5" s="127"/>
      <c r="K5" s="125" t="s">
        <v>4</v>
      </c>
      <c r="L5" s="126"/>
      <c r="M5" s="127"/>
      <c r="N5" s="122"/>
      <c r="O5" s="123"/>
      <c r="P5" s="124"/>
      <c r="Q5" s="1"/>
      <c r="R5" s="1"/>
      <c r="S5" s="1"/>
      <c r="T5" s="1"/>
      <c r="U5" s="1"/>
    </row>
    <row r="6" spans="1:21" ht="43.5" customHeight="1" x14ac:dyDescent="0.25">
      <c r="A6" s="109"/>
      <c r="B6" s="38" t="s">
        <v>0</v>
      </c>
      <c r="C6" s="39" t="s">
        <v>2</v>
      </c>
      <c r="D6" s="40" t="s">
        <v>1</v>
      </c>
      <c r="E6" s="41" t="s">
        <v>0</v>
      </c>
      <c r="F6" s="39" t="s">
        <v>2</v>
      </c>
      <c r="G6" s="42" t="s">
        <v>1</v>
      </c>
      <c r="H6" s="41" t="s">
        <v>0</v>
      </c>
      <c r="I6" s="39" t="s">
        <v>2</v>
      </c>
      <c r="J6" s="42" t="s">
        <v>1</v>
      </c>
      <c r="K6" s="41" t="s">
        <v>0</v>
      </c>
      <c r="L6" s="39" t="s">
        <v>2</v>
      </c>
      <c r="M6" s="42" t="s">
        <v>1</v>
      </c>
      <c r="N6" s="41" t="s">
        <v>0</v>
      </c>
      <c r="O6" s="39" t="s">
        <v>2</v>
      </c>
      <c r="P6" s="42" t="s">
        <v>1</v>
      </c>
    </row>
    <row r="7" spans="1:21" ht="18.75" customHeight="1" x14ac:dyDescent="0.25">
      <c r="A7" s="43" t="s">
        <v>7</v>
      </c>
      <c r="B7" s="51">
        <f>C7+D7</f>
        <v>180.91561999999999</v>
      </c>
      <c r="C7" s="52">
        <f>C13</f>
        <v>0</v>
      </c>
      <c r="D7" s="53">
        <f>D11</f>
        <v>180.91561999999999</v>
      </c>
      <c r="E7" s="54">
        <f>F7+G7</f>
        <v>18718</v>
      </c>
      <c r="F7" s="55">
        <f>F11+F13</f>
        <v>9226.2999999999993</v>
      </c>
      <c r="G7" s="56">
        <f>G11+G13</f>
        <v>9491.7000000000007</v>
      </c>
      <c r="H7" s="54">
        <f>I7+J7</f>
        <v>2496.71119</v>
      </c>
      <c r="I7" s="55">
        <f>I10+I11+I13</f>
        <v>0</v>
      </c>
      <c r="J7" s="56">
        <f>J10+J11+J13</f>
        <v>2496.71119</v>
      </c>
      <c r="K7" s="56">
        <f>L7+M7</f>
        <v>4770.3448699999999</v>
      </c>
      <c r="L7" s="56">
        <f t="shared" ref="L7" si="0">L10+L11+L13</f>
        <v>0</v>
      </c>
      <c r="M7" s="56">
        <f>M10+M11+M13</f>
        <v>4770.3448699999999</v>
      </c>
      <c r="N7" s="54">
        <f>O7+P7</f>
        <v>4936.2604899999997</v>
      </c>
      <c r="O7" s="55">
        <f t="shared" ref="O7" si="1">O9+O10+O11+O13</f>
        <v>0</v>
      </c>
      <c r="P7" s="56">
        <f>P11</f>
        <v>4936.2604899999997</v>
      </c>
    </row>
    <row r="8" spans="1:21" ht="16.5" hidden="1" customHeight="1" x14ac:dyDescent="0.25">
      <c r="A8" s="43" t="s">
        <v>16</v>
      </c>
      <c r="B8" s="57">
        <f>C8+D8</f>
        <v>1103.06736</v>
      </c>
      <c r="C8" s="58">
        <v>1103.06736</v>
      </c>
      <c r="D8" s="59"/>
      <c r="E8" s="54"/>
      <c r="F8" s="58"/>
      <c r="G8" s="60">
        <v>0</v>
      </c>
      <c r="H8" s="61"/>
      <c r="I8" s="62"/>
      <c r="J8" s="60"/>
      <c r="K8" s="61"/>
      <c r="L8" s="62"/>
      <c r="M8" s="60"/>
      <c r="N8" s="61">
        <v>0</v>
      </c>
      <c r="O8" s="62">
        <v>0</v>
      </c>
      <c r="P8" s="60">
        <v>0</v>
      </c>
    </row>
    <row r="9" spans="1:21" ht="16.5" hidden="1" customHeight="1" x14ac:dyDescent="0.25">
      <c r="A9" s="43" t="s">
        <v>20</v>
      </c>
      <c r="B9" s="57">
        <v>0</v>
      </c>
      <c r="C9" s="58">
        <v>0</v>
      </c>
      <c r="D9" s="59">
        <v>0</v>
      </c>
      <c r="E9" s="54">
        <f>F9</f>
        <v>0</v>
      </c>
      <c r="F9" s="58">
        <v>0</v>
      </c>
      <c r="G9" s="60">
        <v>0</v>
      </c>
      <c r="H9" s="61"/>
      <c r="I9" s="62"/>
      <c r="J9" s="60"/>
      <c r="K9" s="61"/>
      <c r="L9" s="62"/>
      <c r="M9" s="60"/>
      <c r="N9" s="61">
        <v>0</v>
      </c>
      <c r="O9" s="62">
        <v>0</v>
      </c>
      <c r="P9" s="60">
        <v>0</v>
      </c>
    </row>
    <row r="10" spans="1:21" ht="40.5" customHeight="1" x14ac:dyDescent="0.25">
      <c r="A10" s="43" t="s">
        <v>18</v>
      </c>
      <c r="B10" s="57">
        <f>C10+D10</f>
        <v>0</v>
      </c>
      <c r="C10" s="58">
        <v>0</v>
      </c>
      <c r="D10" s="63">
        <v>0</v>
      </c>
      <c r="E10" s="54">
        <v>0</v>
      </c>
      <c r="F10" s="58">
        <v>0</v>
      </c>
      <c r="G10" s="60">
        <v>0</v>
      </c>
      <c r="H10" s="61">
        <v>0</v>
      </c>
      <c r="I10" s="58">
        <v>0</v>
      </c>
      <c r="J10" s="60">
        <v>0</v>
      </c>
      <c r="K10" s="61">
        <v>0</v>
      </c>
      <c r="L10" s="58">
        <v>0</v>
      </c>
      <c r="M10" s="60">
        <v>0</v>
      </c>
      <c r="N10" s="61">
        <v>0</v>
      </c>
      <c r="O10" s="58">
        <v>0</v>
      </c>
      <c r="P10" s="60">
        <v>0</v>
      </c>
    </row>
    <row r="11" spans="1:21" ht="38.25" x14ac:dyDescent="0.25">
      <c r="A11" s="44" t="s">
        <v>5</v>
      </c>
      <c r="B11" s="57">
        <f>D11</f>
        <v>180.91561999999999</v>
      </c>
      <c r="C11" s="58">
        <v>0</v>
      </c>
      <c r="D11" s="64">
        <v>180.91561999999999</v>
      </c>
      <c r="E11" s="65">
        <f>G11</f>
        <v>9491.7000000000007</v>
      </c>
      <c r="F11" s="66">
        <v>0</v>
      </c>
      <c r="G11" s="67">
        <v>9491.7000000000007</v>
      </c>
      <c r="H11" s="68">
        <f>I11+J11</f>
        <v>2496.71119</v>
      </c>
      <c r="I11" s="66">
        <v>0</v>
      </c>
      <c r="J11" s="67">
        <f>4770.34487-2273.63368</f>
        <v>2496.71119</v>
      </c>
      <c r="K11" s="68">
        <f>L11+M11</f>
        <v>4770.3448699999999</v>
      </c>
      <c r="L11" s="66">
        <v>0</v>
      </c>
      <c r="M11" s="67">
        <f>4770.34487</f>
        <v>4770.3448699999999</v>
      </c>
      <c r="N11" s="68">
        <f>P11</f>
        <v>4936.2604899999997</v>
      </c>
      <c r="O11" s="66">
        <v>0</v>
      </c>
      <c r="P11" s="67">
        <f>M11+D11-M14</f>
        <v>4936.2604899999997</v>
      </c>
      <c r="R11" s="49"/>
      <c r="S11" s="49"/>
    </row>
    <row r="12" spans="1:21" ht="53.25" hidden="1" customHeight="1" x14ac:dyDescent="0.25">
      <c r="A12" s="45" t="s">
        <v>15</v>
      </c>
      <c r="B12" s="57">
        <f>C12+D12</f>
        <v>4831.1000000000004</v>
      </c>
      <c r="C12" s="58">
        <v>4831.1000000000004</v>
      </c>
      <c r="D12" s="63"/>
      <c r="E12" s="69">
        <f>F12</f>
        <v>0</v>
      </c>
      <c r="F12" s="70">
        <v>0</v>
      </c>
      <c r="G12" s="60">
        <v>0</v>
      </c>
      <c r="H12" s="61"/>
      <c r="I12" s="62"/>
      <c r="J12" s="60"/>
      <c r="K12" s="61"/>
      <c r="L12" s="62"/>
      <c r="M12" s="60"/>
      <c r="N12" s="61">
        <f>O12+P12</f>
        <v>0</v>
      </c>
      <c r="O12" s="62">
        <f>K12-K17</f>
        <v>0</v>
      </c>
      <c r="P12" s="60">
        <v>0</v>
      </c>
    </row>
    <row r="13" spans="1:21" ht="25.5" x14ac:dyDescent="0.25">
      <c r="A13" s="44" t="s">
        <v>19</v>
      </c>
      <c r="B13" s="57">
        <f>C13+D13</f>
        <v>0</v>
      </c>
      <c r="C13" s="58">
        <v>0</v>
      </c>
      <c r="D13" s="63">
        <v>0</v>
      </c>
      <c r="E13" s="69">
        <f>F13</f>
        <v>9226.2999999999993</v>
      </c>
      <c r="F13" s="70">
        <f>6226.3+3000</f>
        <v>9226.2999999999993</v>
      </c>
      <c r="G13" s="60">
        <v>0</v>
      </c>
      <c r="H13" s="61">
        <f>I13+J13</f>
        <v>0</v>
      </c>
      <c r="I13" s="62">
        <v>0</v>
      </c>
      <c r="J13" s="60">
        <v>0</v>
      </c>
      <c r="K13" s="61">
        <f>L13+M13</f>
        <v>0</v>
      </c>
      <c r="L13" s="62">
        <f>I13</f>
        <v>0</v>
      </c>
      <c r="M13" s="60">
        <v>0</v>
      </c>
      <c r="N13" s="61">
        <f>O13</f>
        <v>0</v>
      </c>
      <c r="O13" s="62">
        <v>0</v>
      </c>
      <c r="P13" s="60">
        <v>0</v>
      </c>
      <c r="S13" s="7"/>
    </row>
    <row r="14" spans="1:21" ht="103.5" customHeight="1" x14ac:dyDescent="0.25">
      <c r="A14" s="46" t="s">
        <v>29</v>
      </c>
      <c r="B14" s="71" t="s">
        <v>17</v>
      </c>
      <c r="C14" s="72" t="s">
        <v>17</v>
      </c>
      <c r="D14" s="73" t="s">
        <v>17</v>
      </c>
      <c r="E14" s="69">
        <f>F14+G14</f>
        <v>19898.91562</v>
      </c>
      <c r="F14" s="74">
        <f>F15+F18</f>
        <v>10226.299999999999</v>
      </c>
      <c r="G14" s="75">
        <f>G16+G17+G18+G15</f>
        <v>9672.6156200000005</v>
      </c>
      <c r="H14" s="76">
        <f>I14+J14</f>
        <v>15</v>
      </c>
      <c r="I14" s="77">
        <f>I15+I16+I17+I18</f>
        <v>0</v>
      </c>
      <c r="J14" s="78">
        <f>J15+J16+J17+J18</f>
        <v>15</v>
      </c>
      <c r="K14" s="76">
        <f>L14+M14</f>
        <v>15</v>
      </c>
      <c r="L14" s="77">
        <f>L15+L16+L17+L18</f>
        <v>0</v>
      </c>
      <c r="M14" s="78">
        <f>M15+M16+M17+M18</f>
        <v>15</v>
      </c>
      <c r="N14" s="79" t="s">
        <v>17</v>
      </c>
      <c r="O14" s="72" t="s">
        <v>17</v>
      </c>
      <c r="P14" s="80" t="s">
        <v>17</v>
      </c>
      <c r="R14" s="7"/>
      <c r="S14" s="7"/>
    </row>
    <row r="15" spans="1:21" ht="53.25" customHeight="1" x14ac:dyDescent="0.25">
      <c r="A15" s="47" t="s">
        <v>12</v>
      </c>
      <c r="B15" s="81" t="s">
        <v>17</v>
      </c>
      <c r="C15" s="82" t="s">
        <v>17</v>
      </c>
      <c r="D15" s="83" t="s">
        <v>17</v>
      </c>
      <c r="E15" s="69">
        <f>F15+G15</f>
        <v>9154.0456200000008</v>
      </c>
      <c r="F15" s="58">
        <f>3000+1000</f>
        <v>4000</v>
      </c>
      <c r="G15" s="60">
        <v>5154.0456199999999</v>
      </c>
      <c r="H15" s="61">
        <f>I15+J15</f>
        <v>15</v>
      </c>
      <c r="I15" s="62">
        <v>0</v>
      </c>
      <c r="J15" s="60">
        <v>15</v>
      </c>
      <c r="K15" s="61">
        <f>H15</f>
        <v>15</v>
      </c>
      <c r="L15" s="62">
        <f>I15</f>
        <v>0</v>
      </c>
      <c r="M15" s="60">
        <f>J15</f>
        <v>15</v>
      </c>
      <c r="N15" s="84" t="s">
        <v>17</v>
      </c>
      <c r="O15" s="82" t="s">
        <v>17</v>
      </c>
      <c r="P15" s="85" t="s">
        <v>17</v>
      </c>
    </row>
    <row r="16" spans="1:21" ht="42" customHeight="1" x14ac:dyDescent="0.25">
      <c r="A16" s="47" t="s">
        <v>11</v>
      </c>
      <c r="B16" s="81" t="s">
        <v>17</v>
      </c>
      <c r="C16" s="82" t="s">
        <v>17</v>
      </c>
      <c r="D16" s="83" t="s">
        <v>17</v>
      </c>
      <c r="E16" s="86">
        <f>F16+G16</f>
        <v>0</v>
      </c>
      <c r="F16" s="70">
        <v>0</v>
      </c>
      <c r="G16" s="60">
        <v>0</v>
      </c>
      <c r="H16" s="61">
        <v>0</v>
      </c>
      <c r="I16" s="62">
        <v>0</v>
      </c>
      <c r="J16" s="60">
        <v>0</v>
      </c>
      <c r="K16" s="61">
        <v>0</v>
      </c>
      <c r="L16" s="62">
        <v>0</v>
      </c>
      <c r="M16" s="60">
        <v>0</v>
      </c>
      <c r="N16" s="84" t="s">
        <v>17</v>
      </c>
      <c r="O16" s="82" t="s">
        <v>17</v>
      </c>
      <c r="P16" s="85" t="s">
        <v>17</v>
      </c>
      <c r="R16" s="7"/>
    </row>
    <row r="17" spans="1:18" ht="66.75" customHeight="1" x14ac:dyDescent="0.25">
      <c r="A17" s="47" t="s">
        <v>14</v>
      </c>
      <c r="B17" s="81" t="s">
        <v>17</v>
      </c>
      <c r="C17" s="82" t="s">
        <v>17</v>
      </c>
      <c r="D17" s="83" t="s">
        <v>17</v>
      </c>
      <c r="E17" s="69">
        <f>F17+G17</f>
        <v>3097.7930799999999</v>
      </c>
      <c r="F17" s="87">
        <v>0</v>
      </c>
      <c r="G17" s="60">
        <v>3097.7930799999999</v>
      </c>
      <c r="H17" s="61">
        <f>J17</f>
        <v>0</v>
      </c>
      <c r="I17" s="62">
        <v>0</v>
      </c>
      <c r="J17" s="60">
        <v>0</v>
      </c>
      <c r="K17" s="61">
        <f>M17</f>
        <v>0</v>
      </c>
      <c r="L17" s="62">
        <v>0</v>
      </c>
      <c r="M17" s="60">
        <v>0</v>
      </c>
      <c r="N17" s="84" t="s">
        <v>17</v>
      </c>
      <c r="O17" s="82" t="s">
        <v>17</v>
      </c>
      <c r="P17" s="85" t="s">
        <v>17</v>
      </c>
      <c r="R17" s="7"/>
    </row>
    <row r="18" spans="1:18" ht="54" customHeight="1" thickBot="1" x14ac:dyDescent="0.3">
      <c r="A18" s="48" t="s">
        <v>10</v>
      </c>
      <c r="B18" s="88" t="s">
        <v>17</v>
      </c>
      <c r="C18" s="89" t="s">
        <v>17</v>
      </c>
      <c r="D18" s="90" t="s">
        <v>17</v>
      </c>
      <c r="E18" s="91">
        <f>F18+G18</f>
        <v>7647.0769200000004</v>
      </c>
      <c r="F18" s="92">
        <v>6226.3</v>
      </c>
      <c r="G18" s="93">
        <v>1420.77692</v>
      </c>
      <c r="H18" s="94">
        <f>I18+J18</f>
        <v>0</v>
      </c>
      <c r="I18" s="95">
        <v>0</v>
      </c>
      <c r="J18" s="93">
        <v>0</v>
      </c>
      <c r="K18" s="94">
        <f>H18</f>
        <v>0</v>
      </c>
      <c r="L18" s="95">
        <f>I18</f>
        <v>0</v>
      </c>
      <c r="M18" s="93">
        <f>J18</f>
        <v>0</v>
      </c>
      <c r="N18" s="96" t="s">
        <v>17</v>
      </c>
      <c r="O18" s="89" t="s">
        <v>17</v>
      </c>
      <c r="P18" s="97" t="s">
        <v>17</v>
      </c>
      <c r="R18" s="7"/>
    </row>
    <row r="19" spans="1:18" ht="7.5" customHeight="1" x14ac:dyDescent="0.25">
      <c r="A19" s="3"/>
      <c r="B19" s="12"/>
      <c r="C19" s="12"/>
      <c r="D19" s="12"/>
      <c r="E19" s="13"/>
      <c r="F19" s="14"/>
      <c r="G19" s="5"/>
      <c r="H19" s="5"/>
      <c r="I19" s="5"/>
      <c r="J19" s="5"/>
      <c r="K19" s="5"/>
      <c r="L19" s="5"/>
      <c r="M19" s="5"/>
      <c r="N19" s="12"/>
      <c r="O19" s="12"/>
      <c r="P19" s="12"/>
    </row>
    <row r="20" spans="1:18" ht="52.5" customHeight="1" x14ac:dyDescent="0.25">
      <c r="A20" s="130" t="s">
        <v>46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8" ht="73.5" customHeight="1" x14ac:dyDescent="0.25">
      <c r="A21" s="28" t="s">
        <v>31</v>
      </c>
      <c r="B21" s="28"/>
      <c r="C21" s="28"/>
      <c r="D21" s="28"/>
      <c r="E21" s="29"/>
      <c r="F21" s="24"/>
      <c r="G21" s="8"/>
      <c r="H21" s="8"/>
      <c r="I21" s="8"/>
      <c r="J21" s="24" t="s">
        <v>30</v>
      </c>
      <c r="K21" s="24"/>
      <c r="L21" s="5"/>
      <c r="M21" s="5"/>
    </row>
    <row r="22" spans="1:18" ht="59.25" customHeight="1" x14ac:dyDescent="0.25">
      <c r="A22" s="28" t="s">
        <v>27</v>
      </c>
      <c r="B22" s="28"/>
      <c r="C22" s="28"/>
      <c r="D22" s="28"/>
      <c r="E22" s="29"/>
      <c r="F22" s="24"/>
      <c r="G22" s="8"/>
      <c r="H22" s="8"/>
      <c r="I22" s="8"/>
      <c r="J22" s="128" t="s">
        <v>28</v>
      </c>
      <c r="K22" s="128"/>
      <c r="L22" s="5"/>
      <c r="M22" s="5"/>
    </row>
    <row r="23" spans="1:18" ht="55.5" customHeight="1" x14ac:dyDescent="0.25">
      <c r="A23" s="129" t="s">
        <v>26</v>
      </c>
      <c r="B23" s="129"/>
      <c r="C23" s="129"/>
      <c r="D23" s="129"/>
      <c r="E23" s="129"/>
      <c r="F23" s="129"/>
      <c r="G23" s="9"/>
      <c r="H23" s="9"/>
      <c r="I23" s="9"/>
      <c r="J23" s="25" t="s">
        <v>25</v>
      </c>
      <c r="K23" s="26"/>
      <c r="L23" s="6"/>
      <c r="M23" s="6"/>
      <c r="N23" s="7"/>
    </row>
    <row r="24" spans="1:18" ht="52.5" customHeight="1" x14ac:dyDescent="0.25">
      <c r="A24" s="30" t="s">
        <v>23</v>
      </c>
      <c r="B24" s="30"/>
      <c r="C24" s="30"/>
      <c r="D24" s="30"/>
      <c r="E24" s="30"/>
      <c r="F24" s="30"/>
      <c r="G24" s="10"/>
      <c r="H24" s="10"/>
      <c r="I24" s="10"/>
      <c r="J24" s="129" t="s">
        <v>24</v>
      </c>
      <c r="K24" s="129"/>
      <c r="L24" s="6"/>
      <c r="M24" s="6"/>
    </row>
    <row r="25" spans="1:18" ht="13.5" customHeight="1" x14ac:dyDescent="0.25">
      <c r="A25" s="27"/>
      <c r="B25" s="27"/>
      <c r="C25" s="27"/>
      <c r="D25" s="27"/>
      <c r="E25" s="27"/>
      <c r="F25" s="27"/>
      <c r="J25" s="27"/>
      <c r="K25" s="27"/>
      <c r="M25" s="6"/>
    </row>
    <row r="26" spans="1:18" ht="41.25" customHeight="1" x14ac:dyDescent="0.25">
      <c r="A26" s="31" t="s">
        <v>8</v>
      </c>
      <c r="B26" s="27"/>
      <c r="C26" s="27"/>
      <c r="D26" s="27"/>
      <c r="E26" s="27"/>
      <c r="F26" s="27"/>
      <c r="G26" s="11"/>
      <c r="H26" s="11"/>
      <c r="I26" s="11"/>
      <c r="J26" s="106" t="s">
        <v>9</v>
      </c>
      <c r="K26" s="106"/>
    </row>
  </sheetData>
  <mergeCells count="14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20:P20"/>
    <mergeCell ref="J22:K22"/>
    <mergeCell ref="A23:F23"/>
    <mergeCell ref="J24:K24"/>
    <mergeCell ref="J26:K26"/>
  </mergeCells>
  <pageMargins left="0.39370078740157483" right="3.937007874015748E-2" top="0.43307086614173229" bottom="0" header="0.31496062992125984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запрос за 2020</vt:lpstr>
      <vt:lpstr>на 01.04.2021</vt:lpstr>
      <vt:lpstr>на 01.07.2021</vt:lpstr>
      <vt:lpstr>Лист3</vt:lpstr>
      <vt:lpstr>'запрос за 2020'!Область_печати</vt:lpstr>
      <vt:lpstr>'на 01.04.2021'!Область_печати</vt:lpstr>
      <vt:lpstr>'на 01.07.2021'!Область_печати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Батарина Елена Васильевна</cp:lastModifiedBy>
  <cp:lastPrinted>2021-07-06T09:12:36Z</cp:lastPrinted>
  <dcterms:created xsi:type="dcterms:W3CDTF">2014-11-21T09:23:53Z</dcterms:created>
  <dcterms:modified xsi:type="dcterms:W3CDTF">2021-07-06T09:12:37Z</dcterms:modified>
</cp:coreProperties>
</file>