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75" windowWidth="15450" windowHeight="10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8" i="1"/>
  <c r="C6"/>
  <c r="D17"/>
  <c r="D18" s="1"/>
  <c r="C17"/>
  <c r="C18" s="1"/>
  <c r="C8" l="1"/>
  <c r="C10"/>
  <c r="C21"/>
  <c r="C7"/>
  <c r="D14"/>
  <c r="C14"/>
  <c r="D7" l="1"/>
  <c r="E9"/>
  <c r="E12" s="1"/>
  <c r="D9"/>
  <c r="C9"/>
  <c r="C12" s="1"/>
  <c r="E22"/>
  <c r="D22"/>
  <c r="C22"/>
  <c r="D12" l="1"/>
  <c r="E23"/>
  <c r="D15"/>
  <c r="D23" s="1"/>
  <c r="E15"/>
  <c r="C15"/>
  <c r="C23" s="1"/>
</calcChain>
</file>

<file path=xl/sharedStrings.xml><?xml version="1.0" encoding="utf-8"?>
<sst xmlns="http://schemas.openxmlformats.org/spreadsheetml/2006/main" count="36" uniqueCount="31">
  <si>
    <t>Итого</t>
  </si>
  <si>
    <t>Приобретение (строительство) жилых помещений для использования в качестве специализированного (служебного) муниципального жилищного фонда</t>
  </si>
  <si>
    <t>Наименование и местонахождение стройки (объекта)</t>
  </si>
  <si>
    <t>Сроки строительства</t>
  </si>
  <si>
    <t>Дошкольное образовательное учреждение по адресу: Ленинградская область, Тосненский район, г. Никольское, ул. Школьная, д. 3, в т. ч. проектно-изыскательские работы</t>
  </si>
  <si>
    <t>Дошкольное образовательное учреждение на 200 мест по адресу: Ленинградская область, Тосненский район, пос. Тельмана, уч.2/1-5, в т. ч. проектно-изыскательские работы</t>
  </si>
  <si>
    <t>2017-2023</t>
  </si>
  <si>
    <t>Приобретение  в муниципальную собственность имущества ОАО "РЖД", расположенного по адресу: Ленинградская область, г. Тосно, ул. Чехова, д.1</t>
  </si>
  <si>
    <t>Объекты в сфере образования</t>
  </si>
  <si>
    <t>Объекты в сфере культуры</t>
  </si>
  <si>
    <t>Прочие объекты</t>
  </si>
  <si>
    <t>Сумма
(тысяч рублей)</t>
  </si>
  <si>
    <t>2021 год</t>
  </si>
  <si>
    <t>2017-2022</t>
  </si>
  <si>
    <t>2022 год</t>
  </si>
  <si>
    <t>2012-2022</t>
  </si>
  <si>
    <t>2023 год</t>
  </si>
  <si>
    <t>Пристройка спортивного зала с МКУ "Тосненская СШОР по дзюдо"</t>
  </si>
  <si>
    <t>2021-2022</t>
  </si>
  <si>
    <t>Объекты в сфере физической культуры и спорта</t>
  </si>
  <si>
    <t>Всего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</si>
  <si>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помещений</t>
  </si>
  <si>
    <t>2020-2023</t>
  </si>
  <si>
    <t>Реконструкция здания начальной школы под МКОУ ДОД "Никольская детская школа искусств" и Никольскую городскую библиотеку</t>
  </si>
  <si>
    <t>Дошкольное образовательное учреждение (ДОУ) на 180 мест по адресу: Ленинградская область, г. Тосно, мкр. 3, поз. 8</t>
  </si>
  <si>
    <t>2015-2021</t>
  </si>
  <si>
    <t>2021</t>
  </si>
  <si>
    <t>Приобретение нежилого здания детского дошкольного учреждения с оборудованием по адресу: Российская Федерация, Ленинградская область, Тосненский район, Федоровское городское поселение, городской поселок Федоровское, Березовая аллея, д. 2</t>
  </si>
  <si>
    <t>Реконструкция здания муниципального казенного дошкольного образовательного учреждения № 7 г. Тосно "Детский сад общеразвивающего вида с приоритетным осуществлением деятельности по познавательно-речевому развитию"</t>
  </si>
  <si>
    <t>2021-2024</t>
  </si>
  <si>
    <t>Перечень объектов и объем бюджетных ассигнований на осуществление бюджетных инвестиций в форме капитальных вложений в объекты муниципальной собственности муниципального образования Тосненский район Ленинградской области на 2021 год 
и на плановый период 2022 – 2023 годов 
(в редакции решения совета депутатов муниципального образования Тосненский район Ленинградкой области от 23.09.2021 № 115)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</si>
</sst>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"/>
  </numFmts>
  <fonts count="6"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4" fillId="0" borderId="0" xfId="0" applyFont="1"/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right" vertical="center" wrapText="1"/>
    </xf>
    <xf numFmtId="165" fontId="4" fillId="0" borderId="0" xfId="0" applyNumberFormat="1" applyFont="1"/>
    <xf numFmtId="165" fontId="2" fillId="0" borderId="2" xfId="0" applyNumberFormat="1" applyFont="1" applyBorder="1" applyAlignment="1" applyProtection="1">
      <alignment horizontal="right" vertical="center" wrapText="1"/>
    </xf>
    <xf numFmtId="165" fontId="1" fillId="2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165" fontId="1" fillId="2" borderId="2" xfId="0" applyNumberFormat="1" applyFont="1" applyFill="1" applyBorder="1" applyAlignment="1" applyProtection="1">
      <alignment horizontal="right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>
      <selection activeCell="A2" sqref="A2:E2"/>
    </sheetView>
  </sheetViews>
  <sheetFormatPr defaultColWidth="9.140625" defaultRowHeight="12.75" customHeight="1"/>
  <cols>
    <col min="1" max="1" width="49" style="1" customWidth="1"/>
    <col min="2" max="2" width="11.42578125" style="1" customWidth="1"/>
    <col min="3" max="3" width="14.140625" style="10" customWidth="1"/>
    <col min="4" max="4" width="15.28515625" style="1" customWidth="1"/>
    <col min="5" max="5" width="13" style="1" customWidth="1"/>
    <col min="6" max="16384" width="9.140625" style="1"/>
  </cols>
  <sheetData>
    <row r="1" spans="1:5" ht="15.75">
      <c r="B1" s="20"/>
      <c r="C1" s="20"/>
      <c r="D1" s="20"/>
      <c r="E1" s="20"/>
    </row>
    <row r="2" spans="1:5" ht="103.5" customHeight="1">
      <c r="A2" s="32" t="s">
        <v>30</v>
      </c>
      <c r="B2" s="32"/>
      <c r="C2" s="32"/>
      <c r="D2" s="32"/>
      <c r="E2" s="32"/>
    </row>
    <row r="3" spans="1:5" ht="36" customHeight="1">
      <c r="A3" s="39" t="s">
        <v>2</v>
      </c>
      <c r="B3" s="41" t="s">
        <v>3</v>
      </c>
      <c r="C3" s="36" t="s">
        <v>11</v>
      </c>
      <c r="D3" s="37"/>
      <c r="E3" s="38"/>
    </row>
    <row r="4" spans="1:5" ht="15.75">
      <c r="A4" s="40"/>
      <c r="B4" s="42"/>
      <c r="C4" s="16" t="s">
        <v>12</v>
      </c>
      <c r="D4" s="16" t="s">
        <v>14</v>
      </c>
      <c r="E4" s="16" t="s">
        <v>16</v>
      </c>
    </row>
    <row r="5" spans="1:5" ht="15.75">
      <c r="A5" s="33" t="s">
        <v>8</v>
      </c>
      <c r="B5" s="34"/>
      <c r="C5" s="34"/>
      <c r="D5" s="34"/>
      <c r="E5" s="35"/>
    </row>
    <row r="6" spans="1:5" ht="47.25">
      <c r="A6" s="17" t="s">
        <v>24</v>
      </c>
      <c r="B6" s="23" t="s">
        <v>25</v>
      </c>
      <c r="C6" s="11">
        <f>10000+4899.146+1851.875+30809+1586.427-0.146</f>
        <v>49146.302000000003</v>
      </c>
      <c r="D6" s="11">
        <v>0</v>
      </c>
      <c r="E6" s="11">
        <v>0</v>
      </c>
    </row>
    <row r="7" spans="1:5" ht="47.25" customHeight="1">
      <c r="A7" s="13" t="s">
        <v>5</v>
      </c>
      <c r="B7" s="15" t="s">
        <v>13</v>
      </c>
      <c r="C7" s="9">
        <f>13043+150000+563.642</f>
        <v>163606.64199999999</v>
      </c>
      <c r="D7" s="11">
        <f>6385+65260</f>
        <v>71645</v>
      </c>
      <c r="E7" s="11">
        <v>0</v>
      </c>
    </row>
    <row r="8" spans="1:5" ht="63">
      <c r="A8" s="13" t="s">
        <v>4</v>
      </c>
      <c r="B8" s="15" t="s">
        <v>13</v>
      </c>
      <c r="C8" s="14">
        <f>4350.012+7518.98826-4335.575</f>
        <v>7533.4252600000009</v>
      </c>
      <c r="D8" s="11">
        <v>4350.0119999999997</v>
      </c>
      <c r="E8" s="11">
        <v>0</v>
      </c>
    </row>
    <row r="9" spans="1:5" ht="63">
      <c r="A9" s="13" t="s">
        <v>7</v>
      </c>
      <c r="B9" s="6" t="s">
        <v>6</v>
      </c>
      <c r="C9" s="14">
        <f>1159.822+10438.4+0.00023</f>
        <v>11598.222229999999</v>
      </c>
      <c r="D9" s="11">
        <f>1159.822+10438.4+0.00023</f>
        <v>11598.222229999999</v>
      </c>
      <c r="E9" s="11">
        <f>1159.822+10438.4+0.00023</f>
        <v>11598.222229999999</v>
      </c>
    </row>
    <row r="10" spans="1:5" ht="94.5">
      <c r="A10" s="13" t="s">
        <v>27</v>
      </c>
      <c r="B10" s="6" t="s">
        <v>26</v>
      </c>
      <c r="C10" s="14">
        <f>4541.951+52232.439</f>
        <v>56774.39</v>
      </c>
      <c r="D10" s="11">
        <v>0</v>
      </c>
      <c r="E10" s="11">
        <v>0</v>
      </c>
    </row>
    <row r="11" spans="1:5" ht="94.5">
      <c r="A11" s="24" t="s">
        <v>28</v>
      </c>
      <c r="B11" s="6" t="s">
        <v>29</v>
      </c>
      <c r="C11" s="14">
        <v>0</v>
      </c>
      <c r="D11" s="11">
        <v>12700</v>
      </c>
      <c r="E11" s="11">
        <v>0</v>
      </c>
    </row>
    <row r="12" spans="1:5" ht="15.75">
      <c r="A12" s="2" t="s">
        <v>0</v>
      </c>
      <c r="B12" s="2"/>
      <c r="C12" s="7">
        <f>SUM(C6:C10)</f>
        <v>288658.98148999998</v>
      </c>
      <c r="D12" s="7">
        <f>SUM(D6:D11)</f>
        <v>100293.23423</v>
      </c>
      <c r="E12" s="7">
        <f>SUM(E6:E11)</f>
        <v>11598.222229999999</v>
      </c>
    </row>
    <row r="13" spans="1:5" ht="15.75">
      <c r="A13" s="30" t="s">
        <v>9</v>
      </c>
      <c r="B13" s="31"/>
      <c r="C13" s="31"/>
      <c r="D13" s="31"/>
      <c r="E13" s="31"/>
    </row>
    <row r="14" spans="1:5" ht="55.5" customHeight="1">
      <c r="A14" s="13" t="s">
        <v>23</v>
      </c>
      <c r="B14" s="15" t="s">
        <v>15</v>
      </c>
      <c r="C14" s="9">
        <f>28124.88+112499.5</f>
        <v>140624.38</v>
      </c>
      <c r="D14" s="9">
        <f>17500+70000</f>
        <v>87500</v>
      </c>
      <c r="E14" s="9">
        <v>0</v>
      </c>
    </row>
    <row r="15" spans="1:5" ht="15.75">
      <c r="A15" s="2" t="s">
        <v>0</v>
      </c>
      <c r="B15" s="2"/>
      <c r="C15" s="7">
        <f>SUM(C14:C14)</f>
        <v>140624.38</v>
      </c>
      <c r="D15" s="7">
        <f>SUM(D14:D14)</f>
        <v>87500</v>
      </c>
      <c r="E15" s="7">
        <f>SUM(E14:E14)</f>
        <v>0</v>
      </c>
    </row>
    <row r="16" spans="1:5" ht="15.75">
      <c r="A16" s="25" t="s">
        <v>19</v>
      </c>
      <c r="B16" s="26"/>
      <c r="C16" s="26"/>
      <c r="D16" s="26"/>
      <c r="E16" s="27"/>
    </row>
    <row r="17" spans="1:5" ht="33" customHeight="1">
      <c r="A17" s="17" t="s">
        <v>17</v>
      </c>
      <c r="B17" s="18" t="s">
        <v>18</v>
      </c>
      <c r="C17" s="21">
        <f>1291.16-591.16</f>
        <v>700.00000000000011</v>
      </c>
      <c r="D17" s="11">
        <f>1123.108+891.162</f>
        <v>2014.27</v>
      </c>
      <c r="E17" s="11">
        <v>0</v>
      </c>
    </row>
    <row r="18" spans="1:5" ht="15.75">
      <c r="A18" s="2" t="s">
        <v>0</v>
      </c>
      <c r="B18" s="6"/>
      <c r="C18" s="22">
        <f>SUM(C17)</f>
        <v>700.00000000000011</v>
      </c>
      <c r="D18" s="22">
        <f t="shared" ref="D18:E18" si="0">SUM(D17)</f>
        <v>2014.27</v>
      </c>
      <c r="E18" s="22">
        <f t="shared" si="0"/>
        <v>0</v>
      </c>
    </row>
    <row r="19" spans="1:5" ht="15.75">
      <c r="A19" s="28" t="s">
        <v>10</v>
      </c>
      <c r="B19" s="29"/>
      <c r="C19" s="29"/>
      <c r="D19" s="29"/>
      <c r="E19" s="29"/>
    </row>
    <row r="20" spans="1:5" ht="48" customHeight="1">
      <c r="A20" s="13" t="s">
        <v>1</v>
      </c>
      <c r="B20" s="5" t="s">
        <v>22</v>
      </c>
      <c r="C20" s="8">
        <v>5000</v>
      </c>
      <c r="D20" s="9">
        <v>5000</v>
      </c>
      <c r="E20" s="9">
        <v>5000</v>
      </c>
    </row>
    <row r="21" spans="1:5" ht="63">
      <c r="A21" s="13" t="s">
        <v>21</v>
      </c>
      <c r="B21" s="5" t="s">
        <v>22</v>
      </c>
      <c r="C21" s="8">
        <f>73480.70012+11099.46511+33987.29829</f>
        <v>118567.46351999999</v>
      </c>
      <c r="D21" s="9">
        <v>73575.899999999994</v>
      </c>
      <c r="E21" s="9">
        <v>73575.899999999994</v>
      </c>
    </row>
    <row r="22" spans="1:5" ht="15.75">
      <c r="A22" s="3" t="s">
        <v>0</v>
      </c>
      <c r="B22" s="4"/>
      <c r="C22" s="12">
        <f>SUM(C20:C21)</f>
        <v>123567.46351999999</v>
      </c>
      <c r="D22" s="12">
        <f>SUM(D20:D21)</f>
        <v>78575.899999999994</v>
      </c>
      <c r="E22" s="12">
        <f>SUM(E20:E21)</f>
        <v>78575.899999999994</v>
      </c>
    </row>
    <row r="23" spans="1:5" ht="15.75">
      <c r="A23" s="19" t="s">
        <v>20</v>
      </c>
      <c r="B23" s="19"/>
      <c r="C23" s="12">
        <f>C12+C15+C18+C22</f>
        <v>553550.82501000003</v>
      </c>
      <c r="D23" s="12">
        <f t="shared" ref="D23:E23" si="1">D12+D15+D18+D22</f>
        <v>268383.40422999999</v>
      </c>
      <c r="E23" s="12">
        <f t="shared" si="1"/>
        <v>90174.122229999994</v>
      </c>
    </row>
    <row r="24" spans="1:5" ht="52.5" customHeight="1">
      <c r="D24" s="10"/>
    </row>
    <row r="25" spans="1:5" ht="52.5" customHeight="1"/>
    <row r="26" spans="1:5" ht="15.75"/>
    <row r="27" spans="1:5" ht="50.25" customHeight="1"/>
    <row r="28" spans="1:5" ht="15.75"/>
    <row r="29" spans="1:5" ht="15.75"/>
    <row r="30" spans="1:5" ht="15.75"/>
    <row r="31" spans="1:5" ht="15.75"/>
    <row r="32" spans="1:5" ht="15.75"/>
    <row r="33" ht="15.75"/>
    <row r="34" ht="39.6" customHeight="1"/>
  </sheetData>
  <mergeCells count="8">
    <mergeCell ref="A16:E16"/>
    <mergeCell ref="A19:E19"/>
    <mergeCell ref="A13:E13"/>
    <mergeCell ref="A2:E2"/>
    <mergeCell ref="A5:E5"/>
    <mergeCell ref="C3:E3"/>
    <mergeCell ref="A3:A4"/>
    <mergeCell ref="B3:B4"/>
  </mergeCells>
  <pageMargins left="0.62992125984251968" right="3.937007874015748E-2" top="0.38" bottom="0.51181102362204722" header="0.27559055118110237" footer="0.15748031496062992"/>
  <pageSetup paperSize="9" scale="94" firstPageNumber="103" fitToHeight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Irina_V_I</dc:creator>
  <cp:lastModifiedBy>Irina_V_I</cp:lastModifiedBy>
  <cp:lastPrinted>2021-09-06T09:54:44Z</cp:lastPrinted>
  <dcterms:created xsi:type="dcterms:W3CDTF">2014-02-27T12:40:49Z</dcterms:created>
  <dcterms:modified xsi:type="dcterms:W3CDTF">2021-09-29T09:27:27Z</dcterms:modified>
</cp:coreProperties>
</file>