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1" activeTab="1"/>
  </bookViews>
  <sheets>
    <sheet name="01.03.2021" sheetId="4" r:id="rId1"/>
    <sheet name="1" sheetId="10" r:id="rId2"/>
  </sheets>
  <definedNames>
    <definedName name="APPT" localSheetId="0">'01.03.2021'!$A$12</definedName>
    <definedName name="APPT" localSheetId="1">'1'!$A$12</definedName>
    <definedName name="FIO" localSheetId="0">'01.03.2021'!$F$12</definedName>
    <definedName name="FIO" localSheetId="1">'1'!$F$12</definedName>
    <definedName name="LAST_CELL" localSheetId="0">'01.03.2021'!$N$20</definedName>
    <definedName name="LAST_CELL" localSheetId="1">'1'!$O$20</definedName>
    <definedName name="SIGN" localSheetId="0">'01.03.2021'!$A$12:$H$13</definedName>
    <definedName name="SIGN" localSheetId="1">'1'!$A$12:$H$13</definedName>
  </definedNames>
  <calcPr calcId="145621"/>
</workbook>
</file>

<file path=xl/calcChain.xml><?xml version="1.0" encoding="utf-8"?>
<calcChain xmlns="http://schemas.openxmlformats.org/spreadsheetml/2006/main">
  <c r="O15" i="10" l="1"/>
  <c r="N15" i="10"/>
  <c r="K15" i="10"/>
  <c r="J15" i="10"/>
  <c r="I15" i="10"/>
  <c r="H15" i="10"/>
  <c r="E15" i="10"/>
  <c r="D15" i="10"/>
  <c r="G14" i="10"/>
  <c r="F14" i="10"/>
  <c r="G13" i="10"/>
  <c r="L13" i="10" s="1"/>
  <c r="G12" i="10"/>
  <c r="L12" i="10" s="1"/>
  <c r="F12" i="10"/>
  <c r="G11" i="10"/>
  <c r="F11" i="10"/>
  <c r="B11" i="10"/>
  <c r="G10" i="10"/>
  <c r="B10" i="10"/>
  <c r="G9" i="10"/>
  <c r="F9" i="10"/>
  <c r="G8" i="10"/>
  <c r="L8" i="10" s="1"/>
  <c r="G7" i="10"/>
  <c r="M7" i="10" s="1"/>
  <c r="G6" i="10"/>
  <c r="G15" i="10" s="1"/>
  <c r="F6" i="10"/>
  <c r="M6" i="10" l="1"/>
  <c r="M9" i="10"/>
  <c r="M11" i="10"/>
  <c r="B15" i="10"/>
  <c r="L15" i="10" s="1"/>
  <c r="L11" i="10"/>
  <c r="F15" i="10"/>
  <c r="L10" i="10"/>
  <c r="M12" i="10"/>
  <c r="M14" i="10"/>
  <c r="L14" i="10"/>
  <c r="L7" i="10"/>
  <c r="M8" i="10"/>
  <c r="M15" i="10" s="1"/>
  <c r="M10" i="10"/>
  <c r="M13" i="10"/>
  <c r="L9" i="10"/>
  <c r="L6" i="10"/>
  <c r="M15" i="4" l="1"/>
  <c r="L12" i="4"/>
  <c r="L15" i="4" s="1"/>
  <c r="K12" i="4"/>
  <c r="K15" i="4"/>
  <c r="J15" i="4"/>
  <c r="I15" i="4"/>
  <c r="H15" i="4"/>
  <c r="G15" i="4"/>
  <c r="B11" i="4"/>
  <c r="B15" i="4" s="1"/>
  <c r="E15" i="4"/>
</calcChain>
</file>

<file path=xl/sharedStrings.xml><?xml version="1.0" encoding="utf-8"?>
<sst xmlns="http://schemas.openxmlformats.org/spreadsheetml/2006/main" count="51" uniqueCount="29">
  <si>
    <t>Итого</t>
  </si>
  <si>
    <t>Объект: "Реконструкция канализационных очистных сооружений г.Тосно, ул.Урицкого д.57"</t>
  </si>
  <si>
    <t>Приобретение жилых помещений для предоставления гражданам, состоящих на учете нуждающихся в жилых помещениях, предоставляемых по договору социального найма</t>
  </si>
  <si>
    <t>Объект: "Фикультурно-оздоровительный комплекс дер.Новолисио"</t>
  </si>
  <si>
    <t>Объект "Биатлонно-лыжный комплекс в п. Шапки Тосненского района"</t>
  </si>
  <si>
    <t>Объект "Строительство автомобильной дороги, раположенной по адресу: Ленинградская область, Тосненский район, г. Тосно, дорога к стадиону от региональной автодороги "Кемполово-Губаницы-Калитино-Выра-Тосно-Шапки"</t>
  </si>
  <si>
    <t>Объект "Газораспределительная сеть к индивидуальным жилым домам пос.Строение"</t>
  </si>
  <si>
    <t>Объект :"Газораспределительная сеть к индивидуальным жилым домам д.Еглизи"</t>
  </si>
  <si>
    <t>Объект :"Газораспределительная сеть к индивидуальным жилым домам д.Усадище"</t>
  </si>
  <si>
    <t>Объект: "Газораспределительная сеть к индивидуальным жилым домам в границах улиц: пр.Ленина , ул.Ани Алексеевой, ул.Гоголя, ул. П.Осипенко,Гражданская набережная"</t>
  </si>
  <si>
    <t>Ассигнования 2023 год</t>
  </si>
  <si>
    <t>Ассигнования 2022 год</t>
  </si>
  <si>
    <t>Остаток КП - расходы год</t>
  </si>
  <si>
    <t>Остаток КП - расходы 1кв</t>
  </si>
  <si>
    <t>Финансирование Посел</t>
  </si>
  <si>
    <t>Финансирование Рег</t>
  </si>
  <si>
    <t>Финансирование Фед</t>
  </si>
  <si>
    <t>Финансирование</t>
  </si>
  <si>
    <t>КП - расходы 1кв</t>
  </si>
  <si>
    <t>Ассигнования Посел 2021 год</t>
  </si>
  <si>
    <t>Ассигнования Рег 2021 год</t>
  </si>
  <si>
    <t>Ассигнования Фед 2021 год</t>
  </si>
  <si>
    <t>Ассигнования 2021 год</t>
  </si>
  <si>
    <t>Наименование Доп. КР</t>
  </si>
  <si>
    <t>ИНФОРМАЦИЯ ПО ИСПОЛНЕНИЮ БЮДЖЕТНЫХ ИНВЕСТИЦИЙ ТОСНЕНСКОГО ГОРОДСКОГО ПОСЕЛЕНИЯ ТР ЛО на 01.04.2021</t>
  </si>
  <si>
    <t>Всего выбытий бух.учет</t>
  </si>
  <si>
    <t>План 9 мес.</t>
  </si>
  <si>
    <t>Остаток 9 мес.</t>
  </si>
  <si>
    <t>Отчет об исп бюджетных инвестиций   в объекты муниципальной собственности ТГП ТР ЛО на 01.10.2021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</si>
</sst>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8"/>
      <name val="Arial Cyr"/>
    </font>
    <font>
      <sz val="8"/>
      <name val="Arial Cyr"/>
    </font>
    <font>
      <b/>
      <sz val="8.5"/>
      <name val="MS Sans Serif"/>
      <family val="2"/>
      <charset val="204"/>
    </font>
    <font>
      <b/>
      <sz val="8"/>
      <name val="Arial Cyr"/>
      <charset val="204"/>
    </font>
    <font>
      <b/>
      <sz val="12"/>
      <name val="MS Sans Serif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2">
    <xf numFmtId="0" fontId="0" fillId="0" borderId="0" xfId="0"/>
    <xf numFmtId="0" fontId="1" fillId="0" borderId="0" xfId="1"/>
    <xf numFmtId="4" fontId="2" fillId="0" borderId="1" xfId="1" applyNumberFormat="1" applyFont="1" applyBorder="1" applyAlignment="1" applyProtection="1">
      <alignment horizontal="right"/>
    </xf>
    <xf numFmtId="49" fontId="2" fillId="0" borderId="2" xfId="1" applyNumberFormat="1" applyFont="1" applyBorder="1" applyAlignment="1" applyProtection="1">
      <alignment horizontal="left"/>
    </xf>
    <xf numFmtId="4" fontId="3" fillId="0" borderId="3" xfId="1" applyNumberFormat="1" applyFont="1" applyBorder="1" applyAlignment="1" applyProtection="1">
      <alignment horizontal="right" vertical="center" wrapText="1"/>
    </xf>
    <xf numFmtId="49" fontId="4" fillId="0" borderId="4" xfId="1" applyNumberFormat="1" applyFont="1" applyBorder="1" applyAlignment="1" applyProtection="1">
      <alignment horizontal="center" vertical="center" wrapText="1"/>
    </xf>
    <xf numFmtId="49" fontId="4" fillId="2" borderId="4" xfId="1" applyNumberFormat="1" applyFont="1" applyFill="1" applyBorder="1" applyAlignment="1" applyProtection="1">
      <alignment horizontal="center" vertical="center" wrapText="1"/>
    </xf>
    <xf numFmtId="4" fontId="3" fillId="2" borderId="3" xfId="1" applyNumberFormat="1" applyFont="1" applyFill="1" applyBorder="1" applyAlignment="1" applyProtection="1">
      <alignment horizontal="right" vertical="center" wrapText="1"/>
    </xf>
    <xf numFmtId="49" fontId="4" fillId="3" borderId="4" xfId="1" applyNumberFormat="1" applyFont="1" applyFill="1" applyBorder="1" applyAlignment="1" applyProtection="1">
      <alignment horizontal="center" vertical="center" wrapText="1"/>
    </xf>
    <xf numFmtId="4" fontId="3" fillId="3" borderId="3" xfId="1" applyNumberFormat="1" applyFont="1" applyFill="1" applyBorder="1" applyAlignment="1" applyProtection="1">
      <alignment horizontal="right" vertical="center" wrapText="1"/>
    </xf>
    <xf numFmtId="4" fontId="2" fillId="3" borderId="1" xfId="1" applyNumberFormat="1" applyFont="1" applyFill="1" applyBorder="1" applyAlignment="1" applyProtection="1">
      <alignment horizontal="right"/>
    </xf>
    <xf numFmtId="49" fontId="5" fillId="0" borderId="3" xfId="1" applyNumberFormat="1" applyFont="1" applyBorder="1" applyAlignment="1" applyProtection="1">
      <alignment horizontal="left" vertical="center" wrapText="1"/>
    </xf>
    <xf numFmtId="4" fontId="3" fillId="4" borderId="3" xfId="1" applyNumberFormat="1" applyFont="1" applyFill="1" applyBorder="1" applyAlignment="1" applyProtection="1">
      <alignment horizontal="right" vertical="center" wrapText="1"/>
    </xf>
    <xf numFmtId="49" fontId="4" fillId="4" borderId="4" xfId="1" applyNumberFormat="1" applyFont="1" applyFill="1" applyBorder="1" applyAlignment="1" applyProtection="1">
      <alignment horizontal="center" vertical="center" wrapText="1"/>
    </xf>
    <xf numFmtId="4" fontId="2" fillId="4" borderId="1" xfId="1" applyNumberFormat="1" applyFont="1" applyFill="1" applyBorder="1" applyAlignment="1" applyProtection="1">
      <alignment horizontal="right"/>
    </xf>
    <xf numFmtId="0" fontId="1" fillId="4" borderId="0" xfId="1" applyFill="1"/>
    <xf numFmtId="49" fontId="5" fillId="4" borderId="3" xfId="1" applyNumberFormat="1" applyFont="1" applyFill="1" applyBorder="1" applyAlignment="1" applyProtection="1">
      <alignment horizontal="left" vertical="center" wrapText="1"/>
    </xf>
    <xf numFmtId="49" fontId="4" fillId="3" borderId="4" xfId="1" applyNumberFormat="1" applyFont="1" applyFill="1" applyBorder="1" applyAlignment="1" applyProtection="1">
      <alignment horizontal="center" vertical="center" wrapText="1"/>
    </xf>
    <xf numFmtId="49" fontId="4" fillId="2" borderId="4" xfId="1" applyNumberFormat="1" applyFont="1" applyFill="1" applyBorder="1" applyAlignment="1" applyProtection="1">
      <alignment horizontal="center" vertical="center" wrapText="1"/>
    </xf>
    <xf numFmtId="49" fontId="4" fillId="0" borderId="4" xfId="1" applyNumberFormat="1" applyFont="1" applyBorder="1" applyAlignment="1" applyProtection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15"/>
  <sheetViews>
    <sheetView showGridLines="0" workbookViewId="0">
      <selection activeCell="A5" sqref="A5"/>
    </sheetView>
  </sheetViews>
  <sheetFormatPr defaultRowHeight="12.75" customHeight="1" x14ac:dyDescent="0.2"/>
  <cols>
    <col min="1" max="1" width="30.7109375" style="1" customWidth="1"/>
    <col min="2" max="6" width="15.42578125" style="1" customWidth="1"/>
    <col min="7" max="7" width="16.85546875" style="1" customWidth="1"/>
    <col min="8" max="14" width="15.42578125" style="1" customWidth="1"/>
    <col min="15" max="16384" width="9.140625" style="1"/>
  </cols>
  <sheetData>
    <row r="1" spans="1:14" ht="15" customHeight="1" x14ac:dyDescent="0.2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21" x14ac:dyDescent="0.2">
      <c r="A5" s="5" t="s">
        <v>23</v>
      </c>
      <c r="B5" s="6" t="s">
        <v>22</v>
      </c>
      <c r="C5" s="8" t="s">
        <v>21</v>
      </c>
      <c r="D5" s="8" t="s">
        <v>20</v>
      </c>
      <c r="E5" s="8" t="s">
        <v>19</v>
      </c>
      <c r="F5" s="5" t="s">
        <v>18</v>
      </c>
      <c r="G5" s="6" t="s">
        <v>17</v>
      </c>
      <c r="H5" s="8" t="s">
        <v>16</v>
      </c>
      <c r="I5" s="8" t="s">
        <v>15</v>
      </c>
      <c r="J5" s="8" t="s">
        <v>14</v>
      </c>
      <c r="K5" s="5" t="s">
        <v>12</v>
      </c>
      <c r="L5" s="5" t="s">
        <v>13</v>
      </c>
      <c r="M5" s="5" t="s">
        <v>11</v>
      </c>
      <c r="N5" s="5" t="s">
        <v>10</v>
      </c>
    </row>
    <row r="6" spans="1:14" ht="67.5" x14ac:dyDescent="0.2">
      <c r="A6" s="11" t="s">
        <v>9</v>
      </c>
      <c r="B6" s="7">
        <v>346000</v>
      </c>
      <c r="C6" s="9">
        <v>0</v>
      </c>
      <c r="D6" s="9">
        <v>0</v>
      </c>
      <c r="E6" s="9">
        <v>346000</v>
      </c>
      <c r="F6" s="4">
        <v>0</v>
      </c>
      <c r="G6" s="7">
        <v>0</v>
      </c>
      <c r="H6" s="9">
        <v>0</v>
      </c>
      <c r="I6" s="9">
        <v>0</v>
      </c>
      <c r="J6" s="9">
        <v>0</v>
      </c>
      <c r="K6" s="4">
        <v>346000</v>
      </c>
      <c r="L6" s="4">
        <v>0</v>
      </c>
      <c r="M6" s="4">
        <v>0</v>
      </c>
      <c r="N6" s="4">
        <v>0</v>
      </c>
    </row>
    <row r="7" spans="1:14" ht="33.75" x14ac:dyDescent="0.2">
      <c r="A7" s="11" t="s">
        <v>8</v>
      </c>
      <c r="B7" s="7">
        <v>2000000</v>
      </c>
      <c r="C7" s="9">
        <v>0</v>
      </c>
      <c r="D7" s="9">
        <v>0</v>
      </c>
      <c r="E7" s="9">
        <v>2000000</v>
      </c>
      <c r="F7" s="4">
        <v>0</v>
      </c>
      <c r="G7" s="7">
        <v>0</v>
      </c>
      <c r="H7" s="9">
        <v>0</v>
      </c>
      <c r="I7" s="9">
        <v>0</v>
      </c>
      <c r="J7" s="9">
        <v>0</v>
      </c>
      <c r="K7" s="4">
        <v>2000000</v>
      </c>
      <c r="L7" s="4">
        <v>0</v>
      </c>
      <c r="M7" s="4">
        <v>2000000</v>
      </c>
      <c r="N7" s="4">
        <v>1200000</v>
      </c>
    </row>
    <row r="8" spans="1:14" ht="33.75" x14ac:dyDescent="0.2">
      <c r="A8" s="11" t="s">
        <v>7</v>
      </c>
      <c r="B8" s="7">
        <v>2200000</v>
      </c>
      <c r="C8" s="9">
        <v>0</v>
      </c>
      <c r="D8" s="9">
        <v>0</v>
      </c>
      <c r="E8" s="9">
        <v>2200000</v>
      </c>
      <c r="F8" s="4">
        <v>0</v>
      </c>
      <c r="G8" s="7">
        <v>0</v>
      </c>
      <c r="H8" s="9">
        <v>0</v>
      </c>
      <c r="I8" s="9">
        <v>0</v>
      </c>
      <c r="J8" s="9">
        <v>0</v>
      </c>
      <c r="K8" s="4">
        <v>2200000</v>
      </c>
      <c r="L8" s="4">
        <v>0</v>
      </c>
      <c r="M8" s="4">
        <v>2000000</v>
      </c>
      <c r="N8" s="4">
        <v>1200000</v>
      </c>
    </row>
    <row r="9" spans="1:14" ht="33.75" x14ac:dyDescent="0.2">
      <c r="A9" s="11" t="s">
        <v>6</v>
      </c>
      <c r="B9" s="7">
        <v>3673030</v>
      </c>
      <c r="C9" s="9">
        <v>0</v>
      </c>
      <c r="D9" s="9">
        <v>2266030</v>
      </c>
      <c r="E9" s="9">
        <v>1407000</v>
      </c>
      <c r="F9" s="4">
        <v>0</v>
      </c>
      <c r="G9" s="7">
        <v>0</v>
      </c>
      <c r="H9" s="9">
        <v>0</v>
      </c>
      <c r="I9" s="9">
        <v>0</v>
      </c>
      <c r="J9" s="9">
        <v>0</v>
      </c>
      <c r="K9" s="4">
        <v>3673030</v>
      </c>
      <c r="L9" s="4">
        <v>0</v>
      </c>
      <c r="M9" s="4">
        <v>0</v>
      </c>
      <c r="N9" s="4">
        <v>0</v>
      </c>
    </row>
    <row r="10" spans="1:14" ht="90" x14ac:dyDescent="0.2">
      <c r="A10" s="11" t="s">
        <v>5</v>
      </c>
      <c r="B10" s="7">
        <v>8900000</v>
      </c>
      <c r="C10" s="9">
        <v>0</v>
      </c>
      <c r="D10" s="9">
        <v>3000000</v>
      </c>
      <c r="E10" s="9">
        <v>5900000</v>
      </c>
      <c r="F10" s="4">
        <v>0</v>
      </c>
      <c r="G10" s="7">
        <v>0</v>
      </c>
      <c r="H10" s="9">
        <v>0</v>
      </c>
      <c r="I10" s="9">
        <v>0</v>
      </c>
      <c r="J10" s="9">
        <v>0</v>
      </c>
      <c r="K10" s="4">
        <v>8900000</v>
      </c>
      <c r="L10" s="4">
        <v>0</v>
      </c>
      <c r="M10" s="4">
        <v>5900000</v>
      </c>
      <c r="N10" s="4">
        <v>0</v>
      </c>
    </row>
    <row r="11" spans="1:14" ht="33.75" x14ac:dyDescent="0.2">
      <c r="A11" s="11" t="s">
        <v>4</v>
      </c>
      <c r="B11" s="7">
        <f>D11+E11+C11</f>
        <v>98230330</v>
      </c>
      <c r="C11" s="9">
        <v>0</v>
      </c>
      <c r="D11" s="9">
        <v>91354200</v>
      </c>
      <c r="E11" s="9">
        <v>6876130</v>
      </c>
      <c r="F11" s="4">
        <v>0</v>
      </c>
      <c r="G11" s="7">
        <v>0</v>
      </c>
      <c r="H11" s="9">
        <v>0</v>
      </c>
      <c r="I11" s="9">
        <v>0</v>
      </c>
      <c r="J11" s="9">
        <v>0</v>
      </c>
      <c r="K11" s="4">
        <v>98209300</v>
      </c>
      <c r="L11" s="4">
        <v>0</v>
      </c>
      <c r="M11" s="4">
        <v>0</v>
      </c>
      <c r="N11" s="4">
        <v>0</v>
      </c>
    </row>
    <row r="12" spans="1:14" ht="33.75" x14ac:dyDescent="0.2">
      <c r="A12" s="11" t="s">
        <v>3</v>
      </c>
      <c r="B12" s="7">
        <v>40676310</v>
      </c>
      <c r="C12" s="9">
        <v>0</v>
      </c>
      <c r="D12" s="9">
        <v>37828970</v>
      </c>
      <c r="E12" s="9">
        <v>2847340</v>
      </c>
      <c r="F12" s="4">
        <v>4067584</v>
      </c>
      <c r="G12" s="7">
        <v>2145783.36</v>
      </c>
      <c r="H12" s="9">
        <v>0</v>
      </c>
      <c r="I12" s="9">
        <v>1995578.61</v>
      </c>
      <c r="J12" s="9">
        <v>150204.75</v>
      </c>
      <c r="K12" s="4">
        <f>B12-G12</f>
        <v>38530526.640000001</v>
      </c>
      <c r="L12" s="4">
        <f>FIO-G12</f>
        <v>1921800.6400000001</v>
      </c>
      <c r="M12" s="4">
        <v>15004000</v>
      </c>
      <c r="N12" s="4">
        <v>0</v>
      </c>
    </row>
    <row r="13" spans="1:14" ht="67.5" x14ac:dyDescent="0.2">
      <c r="A13" s="11" t="s">
        <v>2</v>
      </c>
      <c r="B13" s="7">
        <v>4919536.5</v>
      </c>
      <c r="C13" s="9">
        <v>0</v>
      </c>
      <c r="D13" s="9">
        <v>0</v>
      </c>
      <c r="E13" s="9">
        <v>4919536.5</v>
      </c>
      <c r="F13" s="4">
        <v>4919536.5</v>
      </c>
      <c r="G13" s="7">
        <v>0</v>
      </c>
      <c r="H13" s="9">
        <v>0</v>
      </c>
      <c r="I13" s="9">
        <v>0</v>
      </c>
      <c r="J13" s="9">
        <v>0</v>
      </c>
      <c r="K13" s="4">
        <v>4919536.5</v>
      </c>
      <c r="L13" s="4">
        <v>4919536.5</v>
      </c>
      <c r="M13" s="4">
        <v>8573960</v>
      </c>
      <c r="N13" s="4">
        <v>14179840</v>
      </c>
    </row>
    <row r="14" spans="1:14" ht="45" x14ac:dyDescent="0.2">
      <c r="A14" s="11" t="s">
        <v>1</v>
      </c>
      <c r="B14" s="7">
        <v>96164080</v>
      </c>
      <c r="C14" s="9">
        <v>0</v>
      </c>
      <c r="D14" s="9">
        <v>90423080</v>
      </c>
      <c r="E14" s="9">
        <v>5741000</v>
      </c>
      <c r="F14" s="4">
        <v>10345000</v>
      </c>
      <c r="G14" s="7">
        <v>0</v>
      </c>
      <c r="H14" s="9">
        <v>0</v>
      </c>
      <c r="I14" s="9">
        <v>0</v>
      </c>
      <c r="J14" s="9">
        <v>0</v>
      </c>
      <c r="K14" s="4">
        <v>96164080</v>
      </c>
      <c r="L14" s="4">
        <v>10345000</v>
      </c>
      <c r="M14" s="4">
        <v>53417500</v>
      </c>
      <c r="N14" s="4">
        <v>72580250</v>
      </c>
    </row>
    <row r="15" spans="1:14" x14ac:dyDescent="0.2">
      <c r="A15" s="3" t="s">
        <v>0</v>
      </c>
      <c r="B15" s="10">
        <f>SUM(B6:B14)</f>
        <v>257109286.5</v>
      </c>
      <c r="C15" s="10">
        <v>0</v>
      </c>
      <c r="D15" s="10">
        <v>224872280</v>
      </c>
      <c r="E15" s="10">
        <f>SUM(E6:E14)</f>
        <v>32237006.5</v>
      </c>
      <c r="F15" s="2">
        <v>19332120.5</v>
      </c>
      <c r="G15" s="10">
        <f>SUM(G6:G14)</f>
        <v>2145783.36</v>
      </c>
      <c r="H15" s="10">
        <f t="shared" ref="H15:M15" si="0">SUM(H6:H14)</f>
        <v>0</v>
      </c>
      <c r="I15" s="10">
        <f t="shared" si="0"/>
        <v>1995578.61</v>
      </c>
      <c r="J15" s="10">
        <f t="shared" si="0"/>
        <v>150204.75</v>
      </c>
      <c r="K15" s="10">
        <f t="shared" si="0"/>
        <v>254942473.13999999</v>
      </c>
      <c r="L15" s="10">
        <f t="shared" si="0"/>
        <v>17186337.140000001</v>
      </c>
      <c r="M15" s="10">
        <f t="shared" si="0"/>
        <v>86895460</v>
      </c>
      <c r="N15" s="2">
        <v>89160090</v>
      </c>
    </row>
  </sheetData>
  <mergeCells count="1">
    <mergeCell ref="A1:N4"/>
  </mergeCells>
  <pageMargins left="0.55118110236220474" right="0.55118110236220474" top="0.78740157480314965" bottom="0.78740157480314965" header="0.51181102362204722" footer="0.51181102362204722"/>
  <pageSetup paperSize="9" scale="5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O15"/>
  <sheetViews>
    <sheetView showGridLines="0" tabSelected="1" workbookViewId="0">
      <selection activeCell="I9" sqref="I9"/>
    </sheetView>
  </sheetViews>
  <sheetFormatPr defaultRowHeight="12.75" customHeight="1" x14ac:dyDescent="0.2"/>
  <cols>
    <col min="1" max="1" width="30.7109375" style="1" customWidth="1"/>
    <col min="2" max="6" width="15.42578125" style="1" customWidth="1"/>
    <col min="7" max="7" width="16.85546875" style="1" customWidth="1"/>
    <col min="8" max="12" width="15.42578125" style="1" customWidth="1"/>
    <col min="13" max="13" width="15.42578125" style="15" customWidth="1"/>
    <col min="14" max="15" width="15.42578125" style="1" customWidth="1"/>
    <col min="16" max="16384" width="9.140625" style="1"/>
  </cols>
  <sheetData>
    <row r="1" spans="1:15" ht="15" customHeight="1" x14ac:dyDescent="0.2">
      <c r="A1" s="20" t="s">
        <v>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21" x14ac:dyDescent="0.2">
      <c r="A5" s="19" t="s">
        <v>23</v>
      </c>
      <c r="B5" s="18" t="s">
        <v>22</v>
      </c>
      <c r="C5" s="17" t="s">
        <v>21</v>
      </c>
      <c r="D5" s="17" t="s">
        <v>20</v>
      </c>
      <c r="E5" s="17" t="s">
        <v>19</v>
      </c>
      <c r="F5" s="19" t="s">
        <v>26</v>
      </c>
      <c r="G5" s="18" t="s">
        <v>17</v>
      </c>
      <c r="H5" s="17" t="s">
        <v>16</v>
      </c>
      <c r="I5" s="17" t="s">
        <v>15</v>
      </c>
      <c r="J5" s="17" t="s">
        <v>14</v>
      </c>
      <c r="K5" s="17" t="s">
        <v>25</v>
      </c>
      <c r="L5" s="19" t="s">
        <v>12</v>
      </c>
      <c r="M5" s="13" t="s">
        <v>27</v>
      </c>
      <c r="N5" s="19" t="s">
        <v>11</v>
      </c>
      <c r="O5" s="19" t="s">
        <v>10</v>
      </c>
    </row>
    <row r="6" spans="1:15" ht="67.5" x14ac:dyDescent="0.2">
      <c r="A6" s="16" t="s">
        <v>9</v>
      </c>
      <c r="B6" s="7">
        <v>346000</v>
      </c>
      <c r="C6" s="9">
        <v>0</v>
      </c>
      <c r="D6" s="9">
        <v>0</v>
      </c>
      <c r="E6" s="9">
        <v>346000</v>
      </c>
      <c r="F6" s="4">
        <f>296000+50000</f>
        <v>346000</v>
      </c>
      <c r="G6" s="7">
        <f t="shared" ref="G6:G12" si="0">J6+H6+I6</f>
        <v>0</v>
      </c>
      <c r="H6" s="9">
        <v>0</v>
      </c>
      <c r="I6" s="9">
        <v>0</v>
      </c>
      <c r="J6" s="9">
        <v>0</v>
      </c>
      <c r="K6" s="9">
        <v>0</v>
      </c>
      <c r="L6" s="4">
        <f>B6-G6</f>
        <v>346000</v>
      </c>
      <c r="M6" s="12">
        <f>F6-G6</f>
        <v>346000</v>
      </c>
      <c r="N6" s="4">
        <v>0</v>
      </c>
      <c r="O6" s="4">
        <v>0</v>
      </c>
    </row>
    <row r="7" spans="1:15" ht="33.75" x14ac:dyDescent="0.2">
      <c r="A7" s="16" t="s">
        <v>8</v>
      </c>
      <c r="B7" s="7">
        <v>2000000</v>
      </c>
      <c r="C7" s="9">
        <v>0</v>
      </c>
      <c r="D7" s="9">
        <v>0</v>
      </c>
      <c r="E7" s="9">
        <v>2000000</v>
      </c>
      <c r="F7" s="4">
        <v>0</v>
      </c>
      <c r="G7" s="7">
        <f t="shared" si="0"/>
        <v>0</v>
      </c>
      <c r="H7" s="9">
        <v>0</v>
      </c>
      <c r="I7" s="9">
        <v>0</v>
      </c>
      <c r="J7" s="9">
        <v>0</v>
      </c>
      <c r="K7" s="9">
        <v>0</v>
      </c>
      <c r="L7" s="4">
        <f t="shared" ref="L7:L15" si="1">B7-G7</f>
        <v>2000000</v>
      </c>
      <c r="M7" s="12">
        <f t="shared" ref="M7:M14" si="2">F7-G7</f>
        <v>0</v>
      </c>
      <c r="N7" s="4">
        <v>2000000</v>
      </c>
      <c r="O7" s="4">
        <v>1200000</v>
      </c>
    </row>
    <row r="8" spans="1:15" ht="33.75" x14ac:dyDescent="0.2">
      <c r="A8" s="16" t="s">
        <v>7</v>
      </c>
      <c r="B8" s="7">
        <v>200000</v>
      </c>
      <c r="C8" s="9">
        <v>0</v>
      </c>
      <c r="D8" s="9">
        <v>0</v>
      </c>
      <c r="E8" s="9">
        <v>200000</v>
      </c>
      <c r="F8" s="4">
        <v>200000</v>
      </c>
      <c r="G8" s="7">
        <f t="shared" si="0"/>
        <v>0</v>
      </c>
      <c r="H8" s="9">
        <v>0</v>
      </c>
      <c r="I8" s="9">
        <v>0</v>
      </c>
      <c r="J8" s="9">
        <v>0</v>
      </c>
      <c r="K8" s="9">
        <v>0</v>
      </c>
      <c r="L8" s="4">
        <f t="shared" si="1"/>
        <v>200000</v>
      </c>
      <c r="M8" s="12">
        <f t="shared" si="2"/>
        <v>200000</v>
      </c>
      <c r="N8" s="4">
        <v>4000000</v>
      </c>
      <c r="O8" s="4">
        <v>1200000</v>
      </c>
    </row>
    <row r="9" spans="1:15" ht="33.75" x14ac:dyDescent="0.2">
      <c r="A9" s="16" t="s">
        <v>6</v>
      </c>
      <c r="B9" s="7">
        <v>3673030</v>
      </c>
      <c r="C9" s="9">
        <v>0</v>
      </c>
      <c r="D9" s="9">
        <v>2266030</v>
      </c>
      <c r="E9" s="9">
        <v>1407000</v>
      </c>
      <c r="F9" s="4">
        <f>2547030+974030</f>
        <v>3521060</v>
      </c>
      <c r="G9" s="7">
        <f t="shared" si="0"/>
        <v>1518810.79</v>
      </c>
      <c r="H9" s="9">
        <v>0</v>
      </c>
      <c r="I9" s="9">
        <v>1412431.08</v>
      </c>
      <c r="J9" s="9">
        <v>106379.71</v>
      </c>
      <c r="K9" s="9">
        <v>1518810.79</v>
      </c>
      <c r="L9" s="4">
        <f t="shared" si="1"/>
        <v>2154219.21</v>
      </c>
      <c r="M9" s="12">
        <f t="shared" si="2"/>
        <v>2002249.21</v>
      </c>
      <c r="N9" s="4">
        <v>0</v>
      </c>
      <c r="O9" s="4">
        <v>0</v>
      </c>
    </row>
    <row r="10" spans="1:15" ht="90" x14ac:dyDescent="0.2">
      <c r="A10" s="16" t="s">
        <v>5</v>
      </c>
      <c r="B10" s="7">
        <f>8900000+1000000</f>
        <v>9900000</v>
      </c>
      <c r="C10" s="9">
        <v>0</v>
      </c>
      <c r="D10" s="9">
        <v>4000000</v>
      </c>
      <c r="E10" s="9">
        <v>5900000</v>
      </c>
      <c r="F10" s="4">
        <v>4825806.45</v>
      </c>
      <c r="G10" s="7">
        <f t="shared" si="0"/>
        <v>15000</v>
      </c>
      <c r="H10" s="9">
        <v>0</v>
      </c>
      <c r="I10" s="9">
        <v>0</v>
      </c>
      <c r="J10" s="9">
        <v>15000</v>
      </c>
      <c r="K10" s="9">
        <v>15000</v>
      </c>
      <c r="L10" s="4">
        <f t="shared" si="1"/>
        <v>9885000</v>
      </c>
      <c r="M10" s="12">
        <f t="shared" si="2"/>
        <v>4810806.45</v>
      </c>
      <c r="N10" s="4">
        <v>83139980.379999995</v>
      </c>
      <c r="O10" s="4">
        <v>65666921.200000003</v>
      </c>
    </row>
    <row r="11" spans="1:15" ht="33.75" x14ac:dyDescent="0.2">
      <c r="A11" s="16" t="s">
        <v>4</v>
      </c>
      <c r="B11" s="7">
        <f>D11+E11+C11</f>
        <v>111139800</v>
      </c>
      <c r="C11" s="9">
        <v>0</v>
      </c>
      <c r="D11" s="9">
        <v>103360000</v>
      </c>
      <c r="E11" s="9">
        <v>7779800</v>
      </c>
      <c r="F11" s="4">
        <f>32163900+32142870</f>
        <v>64306770</v>
      </c>
      <c r="G11" s="7">
        <f t="shared" si="0"/>
        <v>0</v>
      </c>
      <c r="H11" s="9">
        <v>0</v>
      </c>
      <c r="I11" s="9">
        <v>0</v>
      </c>
      <c r="J11" s="9">
        <v>0</v>
      </c>
      <c r="K11" s="9">
        <v>0</v>
      </c>
      <c r="L11" s="4">
        <f t="shared" si="1"/>
        <v>111139800</v>
      </c>
      <c r="M11" s="12">
        <f t="shared" si="2"/>
        <v>64306770</v>
      </c>
      <c r="N11" s="4">
        <v>0</v>
      </c>
      <c r="O11" s="4">
        <v>0</v>
      </c>
    </row>
    <row r="12" spans="1:15" ht="33.75" x14ac:dyDescent="0.2">
      <c r="A12" s="11" t="s">
        <v>3</v>
      </c>
      <c r="B12" s="7">
        <v>40676310</v>
      </c>
      <c r="C12" s="9">
        <v>0</v>
      </c>
      <c r="D12" s="9">
        <v>37828970</v>
      </c>
      <c r="E12" s="9">
        <v>2847340</v>
      </c>
      <c r="F12" s="4">
        <f>4067584+12202721+12202721</f>
        <v>28473026</v>
      </c>
      <c r="G12" s="7">
        <f t="shared" si="0"/>
        <v>9157116.1199999992</v>
      </c>
      <c r="H12" s="9">
        <v>0</v>
      </c>
      <c r="I12" s="9">
        <v>8516118.3699999992</v>
      </c>
      <c r="J12" s="9">
        <v>640997.75</v>
      </c>
      <c r="K12" s="9">
        <v>6534117.3600000003</v>
      </c>
      <c r="L12" s="4">
        <f t="shared" si="1"/>
        <v>31519193.880000003</v>
      </c>
      <c r="M12" s="12">
        <f t="shared" si="2"/>
        <v>19315909.880000003</v>
      </c>
      <c r="N12" s="4">
        <v>15004000</v>
      </c>
      <c r="O12" s="4">
        <v>0</v>
      </c>
    </row>
    <row r="13" spans="1:15" ht="67.5" x14ac:dyDescent="0.2">
      <c r="A13" s="11" t="s">
        <v>2</v>
      </c>
      <c r="B13" s="7">
        <v>4919536.5</v>
      </c>
      <c r="C13" s="9">
        <v>0</v>
      </c>
      <c r="D13" s="9">
        <v>0</v>
      </c>
      <c r="E13" s="9">
        <v>4919536.5</v>
      </c>
      <c r="F13" s="4">
        <v>4919536.5</v>
      </c>
      <c r="G13" s="7">
        <f>J13+H13+I13</f>
        <v>4903274.4800000004</v>
      </c>
      <c r="H13" s="9">
        <v>0</v>
      </c>
      <c r="I13" s="9">
        <v>0</v>
      </c>
      <c r="J13" s="9">
        <v>4903274.4800000004</v>
      </c>
      <c r="K13" s="9">
        <v>4903274.4800000004</v>
      </c>
      <c r="L13" s="4">
        <f t="shared" si="1"/>
        <v>16262.019999999553</v>
      </c>
      <c r="M13" s="12">
        <f t="shared" si="2"/>
        <v>16262.019999999553</v>
      </c>
      <c r="N13" s="4">
        <v>8573960</v>
      </c>
      <c r="O13" s="4">
        <v>14179840</v>
      </c>
    </row>
    <row r="14" spans="1:15" ht="45" x14ac:dyDescent="0.2">
      <c r="A14" s="11" t="s">
        <v>1</v>
      </c>
      <c r="B14" s="7">
        <v>96164080</v>
      </c>
      <c r="C14" s="9">
        <v>0</v>
      </c>
      <c r="D14" s="9">
        <v>90423080</v>
      </c>
      <c r="E14" s="9">
        <v>5741000</v>
      </c>
      <c r="F14" s="4">
        <f>10345000+36432540+23826770</f>
        <v>70604310</v>
      </c>
      <c r="G14" s="7">
        <f>J14+H14+I14</f>
        <v>0</v>
      </c>
      <c r="H14" s="9">
        <v>0</v>
      </c>
      <c r="I14" s="9">
        <v>0</v>
      </c>
      <c r="J14" s="9">
        <v>0</v>
      </c>
      <c r="K14" s="9">
        <v>0</v>
      </c>
      <c r="L14" s="4">
        <f t="shared" si="1"/>
        <v>96164080</v>
      </c>
      <c r="M14" s="12">
        <f t="shared" si="2"/>
        <v>70604310</v>
      </c>
      <c r="N14" s="4">
        <v>63427630</v>
      </c>
      <c r="O14" s="4">
        <v>0</v>
      </c>
    </row>
    <row r="15" spans="1:15" x14ac:dyDescent="0.2">
      <c r="A15" s="3" t="s">
        <v>0</v>
      </c>
      <c r="B15" s="10">
        <f>SUM(B6:B14)</f>
        <v>269018756.5</v>
      </c>
      <c r="C15" s="10">
        <v>0</v>
      </c>
      <c r="D15" s="10">
        <f>SUM(D9:D14)</f>
        <v>237878080</v>
      </c>
      <c r="E15" s="10">
        <f>SUM(E6:E14)</f>
        <v>31140676.5</v>
      </c>
      <c r="F15" s="10">
        <f>SUM(F6:F14)</f>
        <v>177196508.94999999</v>
      </c>
      <c r="G15" s="10">
        <f>SUM(G6:G14)</f>
        <v>15594201.390000001</v>
      </c>
      <c r="H15" s="10">
        <f t="shared" ref="H15:M15" si="3">SUM(H6:H14)</f>
        <v>0</v>
      </c>
      <c r="I15" s="10">
        <f t="shared" si="3"/>
        <v>9928549.4499999993</v>
      </c>
      <c r="J15" s="10">
        <f>SUM(J6:J14)</f>
        <v>5665651.9400000004</v>
      </c>
      <c r="K15" s="10">
        <f>SUM(K6:K14)</f>
        <v>12971202.630000001</v>
      </c>
      <c r="L15" s="10">
        <f t="shared" si="1"/>
        <v>253424555.11000001</v>
      </c>
      <c r="M15" s="14">
        <f t="shared" si="3"/>
        <v>161602307.56</v>
      </c>
      <c r="N15" s="10">
        <f>SUM(N6:N14)</f>
        <v>176145570.38</v>
      </c>
      <c r="O15" s="10">
        <f>SUM(O6:O14)</f>
        <v>82246761.200000003</v>
      </c>
    </row>
  </sheetData>
  <mergeCells count="1">
    <mergeCell ref="A1:O4"/>
  </mergeCells>
  <pageMargins left="0.55118110236220474" right="0.55118110236220474" top="0.78740157480314965" bottom="0.78740157480314965" header="0.51181102362204722" footer="0.51181102362204722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01.03.2021</vt:lpstr>
      <vt:lpstr>1</vt:lpstr>
      <vt:lpstr>'01.03.2021'!APPT</vt:lpstr>
      <vt:lpstr>'1'!APPT</vt:lpstr>
      <vt:lpstr>'01.03.2021'!FIO</vt:lpstr>
      <vt:lpstr>'1'!FIO</vt:lpstr>
      <vt:lpstr>'01.03.2021'!LAST_CELL</vt:lpstr>
      <vt:lpstr>'1'!LAST_CELL</vt:lpstr>
      <vt:lpstr>'01.03.2021'!SIGN</vt:lpstr>
      <vt:lpstr>'1'!SIGN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2021-10-21T07:03:24Z</dcterms:modified>
</cp:coreProperties>
</file>