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195" windowHeight="11055"/>
  </bookViews>
  <sheets>
    <sheet name="на 01.01.2022 " sheetId="14" r:id="rId1"/>
    <sheet name="Лист3" sheetId="3" r:id="rId2"/>
  </sheets>
  <definedNames>
    <definedName name="_xlnm.Print_Area" localSheetId="0">'на 01.01.2022 '!$A$1:$P$18</definedName>
  </definedNames>
  <calcPr calcId="124519"/>
</workbook>
</file>

<file path=xl/calcChain.xml><?xml version="1.0" encoding="utf-8"?>
<calcChain xmlns="http://schemas.openxmlformats.org/spreadsheetml/2006/main">
  <c r="L10" i="14"/>
  <c r="M12" l="1"/>
  <c r="I15"/>
  <c r="J15"/>
  <c r="K15"/>
  <c r="M15"/>
  <c r="L15"/>
  <c r="M14"/>
  <c r="J14"/>
  <c r="K13"/>
  <c r="M13"/>
  <c r="H13"/>
  <c r="K12" l="1"/>
  <c r="H15"/>
  <c r="G15"/>
  <c r="E14" s="1"/>
  <c r="F15"/>
  <c r="K14"/>
  <c r="H14"/>
  <c r="E13"/>
  <c r="L12"/>
  <c r="L11" s="1"/>
  <c r="O10" s="1"/>
  <c r="E12"/>
  <c r="I11"/>
  <c r="F11"/>
  <c r="E11" s="1"/>
  <c r="N10"/>
  <c r="K10"/>
  <c r="H10"/>
  <c r="E10"/>
  <c r="B10"/>
  <c r="K9"/>
  <c r="H9"/>
  <c r="E9"/>
  <c r="B9"/>
  <c r="B8"/>
  <c r="O7"/>
  <c r="M7"/>
  <c r="J7"/>
  <c r="I7"/>
  <c r="G7"/>
  <c r="F7"/>
  <c r="D7"/>
  <c r="B7" s="1"/>
  <c r="C7"/>
  <c r="E7" l="1"/>
  <c r="E15"/>
  <c r="H7"/>
  <c r="L7"/>
  <c r="K7" s="1"/>
  <c r="J11" l="1"/>
  <c r="H11" s="1"/>
  <c r="H12"/>
  <c r="M11"/>
  <c r="K11" l="1"/>
  <c r="P9"/>
  <c r="N9" l="1"/>
  <c r="P7"/>
  <c r="N7" s="1"/>
</calcChain>
</file>

<file path=xl/sharedStrings.xml><?xml version="1.0" encoding="utf-8"?>
<sst xmlns="http://schemas.openxmlformats.org/spreadsheetml/2006/main" count="64" uniqueCount="23">
  <si>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</si>
  <si>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</si>
  <si>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</si>
  <si>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</si>
  <si>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</si>
  <si>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</si>
  <si>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Факт, тыс. руб.</t>
  </si>
  <si>
    <r>
      <rPr>
        <b/>
        <sz val="10"/>
        <color theme="1"/>
        <rFont val="Times New Roman"/>
        <family val="1"/>
        <charset val="204"/>
      </rPr>
      <t>Всего учтено при формировании дорожного фонда</t>
    </r>
    <r>
      <rPr>
        <sz val="10"/>
        <color theme="1"/>
        <rFont val="Times New Roman"/>
        <family val="1"/>
        <charset val="204"/>
      </rPr>
      <t>, в том числе:</t>
    </r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</si>
  <si>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</si>
  <si>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области.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</si>
  <si>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области.</t>
  </si>
  <si>
    <t xml:space="preserve">Отчет об использовании ассигнований муниципального дорожного фонда Тосненского городского поселения Тосненского района Ленинградской области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</si>
  <si>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области.</t>
  </si>
  <si>
    <t>х</t>
  </si>
  <si>
    <t xml:space="preserve">Возврат остатков субсидий прошлых лет на проектирование и строительство автомобильных дорог общего пользования местного значения </t>
  </si>
  <si>
    <t>Субсидии на осуществление дорожной деятельности в отношении автомобильных дорог общего пользования</t>
  </si>
  <si>
    <t xml:space="preserve">Направления расходования средств дорожного фонда в рамках муниципальной подпрограммы «Развитие автомобильных дорог Тосненского городского поселения Тосненского района Ленинградской области» муниципальной программы «Развитие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области», в том числе по мероприятиям:
</t>
  </si>
  <si>
    <t>За отчетный период 
(4 квартал)</t>
  </si>
  <si>
    <t>Остаток средств на начало отчетного периода на 01.01.2021, тыс. руб.</t>
  </si>
  <si>
    <t>План на 2021 год, тыс. руб.</t>
  </si>
  <si>
    <t>на 01 января 2022 года</t>
  </si>
  <si>
    <t>Остаток средств на конец
 отчетного периода на 01.01.2022, 
тыс. руб.</t>
  </si>
  <si>
    <r>
      <rPr>
        <b/>
        <sz val="12"/>
        <color theme="1"/>
        <rFont val="Times New Roman"/>
        <family val="1"/>
        <charset val="204"/>
      </rPr>
      <t>Остаток средств дорожного фонда 2020 года на 01.01.2021 года</t>
    </r>
    <r>
      <rPr>
        <sz val="12"/>
        <color theme="1"/>
        <rFont val="Times New Roman"/>
        <family val="1"/>
        <charset val="204"/>
      </rPr>
      <t xml:space="preserve"> составил 180,9 тыс. руб., который образовался за счет экономии средств после проведения конкурсных процедур.
</t>
    </r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</si>
</sst>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#,##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4" fontId="0" fillId="0" borderId="0" xfId="0" applyNumberFormat="1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164" fontId="2" fillId="0" borderId="1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top" wrapText="1"/>
    </xf>
    <xf numFmtId="164" fontId="3" fillId="0" borderId="26" xfId="0" applyNumberFormat="1" applyFont="1" applyBorder="1" applyAlignment="1">
      <alignment vertical="top" wrapText="1"/>
    </xf>
    <xf numFmtId="164" fontId="2" fillId="0" borderId="26" xfId="0" applyNumberFormat="1" applyFont="1" applyFill="1" applyBorder="1" applyAlignment="1">
      <alignment vertical="top" wrapText="1"/>
    </xf>
    <xf numFmtId="164" fontId="2" fillId="0" borderId="27" xfId="0" applyNumberFormat="1" applyFont="1" applyBorder="1" applyAlignment="1">
      <alignment wrapText="1"/>
    </xf>
    <xf numFmtId="166" fontId="0" fillId="0" borderId="0" xfId="0" applyNumberFormat="1"/>
    <xf numFmtId="164" fontId="1" fillId="0" borderId="19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9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6" fillId="0" borderId="10" xfId="0" applyNumberFormat="1" applyFont="1" applyBorder="1"/>
    <xf numFmtId="164" fontId="6" fillId="0" borderId="9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8" fillId="0" borderId="9" xfId="0" applyNumberFormat="1" applyFont="1" applyBorder="1"/>
    <xf numFmtId="164" fontId="7" fillId="0" borderId="1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164" fontId="1" fillId="0" borderId="9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2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3" xfId="0" applyNumberFormat="1" applyFont="1" applyBorder="1" applyAlignment="1">
      <alignment wrapText="1"/>
    </xf>
    <xf numFmtId="164" fontId="1" fillId="0" borderId="28" xfId="0" applyNumberFormat="1" applyFont="1" applyBorder="1" applyAlignment="1">
      <alignment wrapText="1"/>
    </xf>
    <xf numFmtId="164" fontId="6" fillId="0" borderId="29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13" workbookViewId="0">
      <selection activeCell="B33" sqref="B33"/>
    </sheetView>
  </sheetViews>
  <sheetFormatPr defaultRowHeight="15"/>
  <cols>
    <col min="1" max="1" width="50.5703125" customWidth="1"/>
    <col min="2" max="2" width="11.28515625" customWidth="1"/>
    <col min="3" max="3" width="9.5703125" customWidth="1"/>
    <col min="4" max="4" width="11.7109375" customWidth="1"/>
    <col min="5" max="5" width="13.5703125" customWidth="1"/>
    <col min="6" max="6" width="13.85546875" bestFit="1" customWidth="1"/>
    <col min="7" max="7" width="13.140625" customWidth="1"/>
    <col min="8" max="8" width="13.7109375" bestFit="1" customWidth="1"/>
    <col min="9" max="9" width="12.5703125" bestFit="1" customWidth="1"/>
    <col min="10" max="10" width="12.140625" customWidth="1"/>
    <col min="11" max="11" width="14.42578125" customWidth="1"/>
    <col min="12" max="12" width="14.5703125" customWidth="1"/>
    <col min="13" max="13" width="13.28515625" customWidth="1"/>
    <col min="14" max="14" width="11.140625" customWidth="1"/>
    <col min="15" max="15" width="9.28515625" customWidth="1"/>
    <col min="16" max="16" width="11.42578125" customWidth="1"/>
    <col min="18" max="18" width="9.5703125" bestFit="1" customWidth="1"/>
    <col min="19" max="19" width="11" bestFit="1" customWidth="1"/>
  </cols>
  <sheetData>
    <row r="1" spans="1:2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</row>
    <row r="2" spans="1:21" ht="12.75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</row>
    <row r="3" spans="1:21" ht="9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9"/>
      <c r="O3" s="9"/>
      <c r="P3" s="9"/>
      <c r="Q3" s="2"/>
    </row>
    <row r="4" spans="1:21" ht="12.75" customHeight="1" thickBot="1">
      <c r="A4" s="72" t="s">
        <v>3</v>
      </c>
      <c r="B4" s="75" t="s">
        <v>18</v>
      </c>
      <c r="C4" s="75"/>
      <c r="D4" s="75"/>
      <c r="E4" s="77" t="s">
        <v>19</v>
      </c>
      <c r="F4" s="75"/>
      <c r="G4" s="78"/>
      <c r="H4" s="82" t="s">
        <v>6</v>
      </c>
      <c r="I4" s="83"/>
      <c r="J4" s="83"/>
      <c r="K4" s="83"/>
      <c r="L4" s="83"/>
      <c r="M4" s="84"/>
      <c r="N4" s="77" t="s">
        <v>21</v>
      </c>
      <c r="O4" s="85"/>
      <c r="P4" s="86"/>
    </row>
    <row r="5" spans="1:21" ht="27.75" customHeight="1">
      <c r="A5" s="73"/>
      <c r="B5" s="76"/>
      <c r="C5" s="76"/>
      <c r="D5" s="76"/>
      <c r="E5" s="79"/>
      <c r="F5" s="80"/>
      <c r="G5" s="81"/>
      <c r="H5" s="90" t="s">
        <v>17</v>
      </c>
      <c r="I5" s="91"/>
      <c r="J5" s="92"/>
      <c r="K5" s="90" t="s">
        <v>4</v>
      </c>
      <c r="L5" s="91"/>
      <c r="M5" s="92"/>
      <c r="N5" s="87"/>
      <c r="O5" s="88"/>
      <c r="P5" s="89"/>
      <c r="Q5" s="1"/>
      <c r="R5" s="1"/>
      <c r="S5" s="1"/>
      <c r="T5" s="1"/>
      <c r="U5" s="1"/>
    </row>
    <row r="6" spans="1:21" ht="43.5" customHeight="1">
      <c r="A6" s="74"/>
      <c r="B6" s="10" t="s">
        <v>0</v>
      </c>
      <c r="C6" s="11" t="s">
        <v>2</v>
      </c>
      <c r="D6" s="12" t="s">
        <v>1</v>
      </c>
      <c r="E6" s="13" t="s">
        <v>0</v>
      </c>
      <c r="F6" s="11" t="s">
        <v>2</v>
      </c>
      <c r="G6" s="14" t="s">
        <v>1</v>
      </c>
      <c r="H6" s="13" t="s">
        <v>0</v>
      </c>
      <c r="I6" s="11" t="s">
        <v>2</v>
      </c>
      <c r="J6" s="14" t="s">
        <v>1</v>
      </c>
      <c r="K6" s="13" t="s">
        <v>0</v>
      </c>
      <c r="L6" s="11" t="s">
        <v>2</v>
      </c>
      <c r="M6" s="14" t="s">
        <v>1</v>
      </c>
      <c r="N6" s="13" t="s">
        <v>0</v>
      </c>
      <c r="O6" s="11" t="s">
        <v>2</v>
      </c>
      <c r="P6" s="14" t="s">
        <v>1</v>
      </c>
    </row>
    <row r="7" spans="1:21" ht="27" customHeight="1">
      <c r="A7" s="15" t="s">
        <v>7</v>
      </c>
      <c r="B7" s="21">
        <f>C7+D7</f>
        <v>180.91561999999999</v>
      </c>
      <c r="C7" s="22">
        <f>C10</f>
        <v>0</v>
      </c>
      <c r="D7" s="23">
        <f>D9</f>
        <v>180.91561999999999</v>
      </c>
      <c r="E7" s="24">
        <f>F7+G7</f>
        <v>22647.077519999999</v>
      </c>
      <c r="F7" s="25">
        <f>F9+F10</f>
        <v>13155.37752</v>
      </c>
      <c r="G7" s="26">
        <f>G9+G10</f>
        <v>9491.7000000000007</v>
      </c>
      <c r="H7" s="24">
        <f>I7+J7</f>
        <v>10607.837370000001</v>
      </c>
      <c r="I7" s="25">
        <f>I8+I9+I10</f>
        <v>7792.0091700000003</v>
      </c>
      <c r="J7" s="26">
        <f>J8+J9+J10</f>
        <v>2815.8281999999999</v>
      </c>
      <c r="K7" s="68">
        <f>L7+M7</f>
        <v>23416.957000000002</v>
      </c>
      <c r="L7" s="25">
        <f>L8+L9+L10</f>
        <v>13081.84878</v>
      </c>
      <c r="M7" s="69">
        <f>M8+M9+M10</f>
        <v>10335.10822</v>
      </c>
      <c r="N7" s="24">
        <f>O7+P7</f>
        <v>850.68029000000024</v>
      </c>
      <c r="O7" s="25">
        <f>O8+O9+O10</f>
        <v>0</v>
      </c>
      <c r="P7" s="26">
        <f>P9</f>
        <v>850.68029000000024</v>
      </c>
    </row>
    <row r="8" spans="1:21" ht="40.5" customHeight="1">
      <c r="A8" s="15" t="s">
        <v>14</v>
      </c>
      <c r="B8" s="27">
        <f>C8+D8</f>
        <v>0</v>
      </c>
      <c r="C8" s="28">
        <v>0</v>
      </c>
      <c r="D8" s="32">
        <v>0</v>
      </c>
      <c r="E8" s="24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0</v>
      </c>
      <c r="L8" s="70">
        <v>0</v>
      </c>
      <c r="M8" s="29">
        <v>0</v>
      </c>
      <c r="N8" s="30">
        <v>0</v>
      </c>
      <c r="O8" s="28">
        <v>0</v>
      </c>
      <c r="P8" s="29">
        <v>0</v>
      </c>
    </row>
    <row r="9" spans="1:21" ht="41.25" customHeight="1">
      <c r="A9" s="16" t="s">
        <v>5</v>
      </c>
      <c r="B9" s="27">
        <f>D9</f>
        <v>180.91561999999999</v>
      </c>
      <c r="C9" s="28">
        <v>0</v>
      </c>
      <c r="D9" s="33">
        <v>180.91561999999999</v>
      </c>
      <c r="E9" s="34">
        <f>G9</f>
        <v>9491.7000000000007</v>
      </c>
      <c r="F9" s="35">
        <v>0</v>
      </c>
      <c r="G9" s="36">
        <v>9491.7000000000007</v>
      </c>
      <c r="H9" s="37">
        <f>I9+J9</f>
        <v>2815.8281999999999</v>
      </c>
      <c r="I9" s="35">
        <v>0</v>
      </c>
      <c r="J9" s="36">
        <v>2815.8281999999999</v>
      </c>
      <c r="K9" s="37">
        <f>L9+M9</f>
        <v>10335.10822</v>
      </c>
      <c r="L9" s="35">
        <v>0</v>
      </c>
      <c r="M9" s="36">
        <v>10335.10822</v>
      </c>
      <c r="N9" s="37">
        <f>P9</f>
        <v>850.68029000000024</v>
      </c>
      <c r="O9" s="35">
        <v>0</v>
      </c>
      <c r="P9" s="36">
        <f>M9+D9-M11</f>
        <v>850.68029000000024</v>
      </c>
      <c r="R9" s="20"/>
      <c r="S9" s="20"/>
    </row>
    <row r="10" spans="1:21" ht="27.75" customHeight="1">
      <c r="A10" s="16" t="s">
        <v>15</v>
      </c>
      <c r="B10" s="27">
        <f>C10+D10</f>
        <v>0</v>
      </c>
      <c r="C10" s="28">
        <v>0</v>
      </c>
      <c r="D10" s="32">
        <v>0</v>
      </c>
      <c r="E10" s="38">
        <f>F10</f>
        <v>13155.37752</v>
      </c>
      <c r="F10" s="39">
        <v>13155.37752</v>
      </c>
      <c r="G10" s="29">
        <v>0</v>
      </c>
      <c r="H10" s="30">
        <f>I10+J10</f>
        <v>7792.0091700000003</v>
      </c>
      <c r="I10" s="31">
        <v>7792.0091700000003</v>
      </c>
      <c r="J10" s="29">
        <v>0</v>
      </c>
      <c r="K10" s="30">
        <f>L10+M10</f>
        <v>13081.84878</v>
      </c>
      <c r="L10" s="31">
        <f>13081.84878</f>
        <v>13081.84878</v>
      </c>
      <c r="M10" s="29">
        <v>0</v>
      </c>
      <c r="N10" s="30">
        <f>O10</f>
        <v>0</v>
      </c>
      <c r="O10" s="31">
        <f>L10-L11</f>
        <v>0</v>
      </c>
      <c r="P10" s="29">
        <v>0</v>
      </c>
      <c r="S10" s="5"/>
    </row>
    <row r="11" spans="1:21" ht="117.75" customHeight="1">
      <c r="A11" s="17" t="s">
        <v>16</v>
      </c>
      <c r="B11" s="40" t="s">
        <v>13</v>
      </c>
      <c r="C11" s="41" t="s">
        <v>13</v>
      </c>
      <c r="D11" s="42" t="s">
        <v>13</v>
      </c>
      <c r="E11" s="38">
        <f>F11+G11</f>
        <v>22827.993140000002</v>
      </c>
      <c r="F11" s="43">
        <f>F12+F15</f>
        <v>13155.377520000002</v>
      </c>
      <c r="G11" s="44">
        <v>9672.6156200000005</v>
      </c>
      <c r="H11" s="45">
        <f>I11+J11</f>
        <v>15891.480370000001</v>
      </c>
      <c r="I11" s="46">
        <f>I12+I13+I14+I15</f>
        <v>7792.0091700000012</v>
      </c>
      <c r="J11" s="47">
        <f>J12+J13+J14+J15</f>
        <v>8099.4712</v>
      </c>
      <c r="K11" s="45">
        <f>L11+M11</f>
        <v>22747.192329999998</v>
      </c>
      <c r="L11" s="46">
        <f>L12+L13+L14+L15</f>
        <v>13081.84878</v>
      </c>
      <c r="M11" s="47">
        <f>M12+M13+M14+M15</f>
        <v>9665.3435499999996</v>
      </c>
      <c r="N11" s="48" t="s">
        <v>13</v>
      </c>
      <c r="O11" s="41" t="s">
        <v>13</v>
      </c>
      <c r="P11" s="49" t="s">
        <v>13</v>
      </c>
      <c r="R11" s="5"/>
      <c r="S11" s="5"/>
    </row>
    <row r="12" spans="1:21" ht="67.5" customHeight="1">
      <c r="A12" s="18" t="s">
        <v>10</v>
      </c>
      <c r="B12" s="50" t="s">
        <v>13</v>
      </c>
      <c r="C12" s="51" t="s">
        <v>13</v>
      </c>
      <c r="D12" s="52" t="s">
        <v>13</v>
      </c>
      <c r="E12" s="38">
        <f>F12+G12</f>
        <v>3561.8334100000002</v>
      </c>
      <c r="F12" s="28">
        <v>2978.8341300000002</v>
      </c>
      <c r="G12" s="29">
        <v>582.99928</v>
      </c>
      <c r="H12" s="30">
        <f>I12+J12</f>
        <v>3203.04745</v>
      </c>
      <c r="I12" s="31">
        <v>2978.8341300000002</v>
      </c>
      <c r="J12" s="29">
        <v>224.21332000000001</v>
      </c>
      <c r="K12" s="30">
        <f>L12+M12</f>
        <v>3561.8334100000002</v>
      </c>
      <c r="L12" s="31">
        <f>I12</f>
        <v>2978.8341300000002</v>
      </c>
      <c r="M12" s="29">
        <f>G12</f>
        <v>582.99928</v>
      </c>
      <c r="N12" s="53" t="s">
        <v>13</v>
      </c>
      <c r="O12" s="51" t="s">
        <v>13</v>
      </c>
      <c r="P12" s="54" t="s">
        <v>13</v>
      </c>
    </row>
    <row r="13" spans="1:21" ht="42" customHeight="1">
      <c r="A13" s="18" t="s">
        <v>9</v>
      </c>
      <c r="B13" s="50" t="s">
        <v>13</v>
      </c>
      <c r="C13" s="51" t="s">
        <v>13</v>
      </c>
      <c r="D13" s="52" t="s">
        <v>13</v>
      </c>
      <c r="E13" s="55">
        <f>F13+G13</f>
        <v>228</v>
      </c>
      <c r="F13" s="39">
        <v>0</v>
      </c>
      <c r="G13" s="29">
        <v>228</v>
      </c>
      <c r="H13" s="30">
        <f>J13</f>
        <v>228</v>
      </c>
      <c r="I13" s="31">
        <v>0</v>
      </c>
      <c r="J13" s="29">
        <v>228</v>
      </c>
      <c r="K13" s="30">
        <f>M13</f>
        <v>228</v>
      </c>
      <c r="L13" s="31">
        <v>0</v>
      </c>
      <c r="M13" s="29">
        <f>J13</f>
        <v>228</v>
      </c>
      <c r="N13" s="53" t="s">
        <v>13</v>
      </c>
      <c r="O13" s="51" t="s">
        <v>13</v>
      </c>
      <c r="P13" s="54" t="s">
        <v>13</v>
      </c>
      <c r="R13" s="5"/>
    </row>
    <row r="14" spans="1:21" ht="66.75" customHeight="1">
      <c r="A14" s="18" t="s">
        <v>12</v>
      </c>
      <c r="B14" s="50" t="s">
        <v>13</v>
      </c>
      <c r="C14" s="51" t="s">
        <v>13</v>
      </c>
      <c r="D14" s="52" t="s">
        <v>13</v>
      </c>
      <c r="E14" s="38">
        <f>F14+G14</f>
        <v>7050.1559999999999</v>
      </c>
      <c r="F14" s="56">
        <v>0</v>
      </c>
      <c r="G14" s="29">
        <v>7050.1559999999999</v>
      </c>
      <c r="H14" s="30">
        <f>J14</f>
        <v>7050.1559999999999</v>
      </c>
      <c r="I14" s="31">
        <v>0</v>
      </c>
      <c r="J14" s="29">
        <f>G14</f>
        <v>7050.1559999999999</v>
      </c>
      <c r="K14" s="30">
        <f>M14</f>
        <v>7050.1559999999999</v>
      </c>
      <c r="L14" s="31">
        <v>0</v>
      </c>
      <c r="M14" s="29">
        <f>J14</f>
        <v>7050.1559999999999</v>
      </c>
      <c r="N14" s="53" t="s">
        <v>13</v>
      </c>
      <c r="O14" s="51" t="s">
        <v>13</v>
      </c>
      <c r="P14" s="54" t="s">
        <v>13</v>
      </c>
      <c r="R14" s="5"/>
    </row>
    <row r="15" spans="1:21" ht="54" customHeight="1" thickBot="1">
      <c r="A15" s="19" t="s">
        <v>8</v>
      </c>
      <c r="B15" s="57" t="s">
        <v>13</v>
      </c>
      <c r="C15" s="58" t="s">
        <v>13</v>
      </c>
      <c r="D15" s="59" t="s">
        <v>13</v>
      </c>
      <c r="E15" s="60">
        <f>F15+G15</f>
        <v>11988.00373</v>
      </c>
      <c r="F15" s="61">
        <f>6226.3+3950.24339</f>
        <v>10176.543390000001</v>
      </c>
      <c r="G15" s="62">
        <f>1420.77692+390.68342</f>
        <v>1811.4603400000001</v>
      </c>
      <c r="H15" s="63">
        <f>I15+J15</f>
        <v>5410.2769200000012</v>
      </c>
      <c r="I15" s="64">
        <f>L15-5289.83961</f>
        <v>4813.175040000001</v>
      </c>
      <c r="J15" s="62">
        <f>M15-1207.08639</f>
        <v>597.10188000000016</v>
      </c>
      <c r="K15" s="63">
        <f>L15+M15</f>
        <v>11907.202920000002</v>
      </c>
      <c r="L15" s="64">
        <f>6226.3+3876.71465</f>
        <v>10103.014650000001</v>
      </c>
      <c r="M15" s="62">
        <f>1420.77692+383.41135</f>
        <v>1804.1882700000001</v>
      </c>
      <c r="N15" s="65" t="s">
        <v>13</v>
      </c>
      <c r="O15" s="58" t="s">
        <v>13</v>
      </c>
      <c r="P15" s="66" t="s">
        <v>13</v>
      </c>
      <c r="R15" s="5"/>
    </row>
    <row r="16" spans="1:21" ht="7.5" customHeight="1">
      <c r="A16" s="3"/>
      <c r="B16" s="6"/>
      <c r="C16" s="6"/>
      <c r="D16" s="6"/>
      <c r="E16" s="7"/>
      <c r="F16" s="8"/>
      <c r="G16" s="4"/>
      <c r="H16" s="4"/>
      <c r="I16" s="4"/>
      <c r="J16" s="4"/>
      <c r="K16" s="4"/>
      <c r="L16" s="4"/>
      <c r="M16" s="4"/>
      <c r="N16" s="6"/>
      <c r="O16" s="6"/>
      <c r="P16" s="6"/>
    </row>
    <row r="17" spans="1:16" ht="52.5" customHeight="1">
      <c r="A17" s="93" t="s">
        <v>22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</sheetData>
  <mergeCells count="10">
    <mergeCell ref="A17:P17"/>
    <mergeCell ref="A1:P1"/>
    <mergeCell ref="A2:P2"/>
    <mergeCell ref="A4:A6"/>
    <mergeCell ref="B4:D5"/>
    <mergeCell ref="E4:G5"/>
    <mergeCell ref="H4:M4"/>
    <mergeCell ref="N4:P5"/>
    <mergeCell ref="H5:J5"/>
    <mergeCell ref="K5:M5"/>
  </mergeCells>
  <pageMargins left="0.39370078740157483" right="3.937007874015748E-2" top="0.43307086614173229" bottom="0" header="0.31496062992125984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01.01.2022 </vt:lpstr>
      <vt:lpstr>Лист3</vt:lpstr>
      <vt:lpstr>'на 01.01.2022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Оксана Владимировна Якименко</cp:lastModifiedBy>
  <cp:lastPrinted>2022-01-18T05:48:18Z</cp:lastPrinted>
  <dcterms:created xsi:type="dcterms:W3CDTF">2014-11-21T09:23:53Z</dcterms:created>
  <dcterms:modified xsi:type="dcterms:W3CDTF">2022-01-21T11:16:38Z</dcterms:modified>
</cp:coreProperties>
</file>