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75" windowWidth="15450" windowHeight="1089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4" i="1"/>
  <c r="E6"/>
  <c r="C14"/>
  <c r="C19"/>
  <c r="C10"/>
  <c r="D6"/>
  <c r="C6"/>
  <c r="C5"/>
  <c r="E8"/>
  <c r="D8"/>
  <c r="C8"/>
  <c r="D14"/>
  <c r="D19"/>
  <c r="C7" l="1"/>
  <c r="C12" s="1"/>
  <c r="E12"/>
  <c r="D12"/>
  <c r="D16"/>
  <c r="E16"/>
  <c r="C16"/>
  <c r="C20"/>
  <c r="E20" l="1"/>
  <c r="D20"/>
  <c r="E21" l="1"/>
  <c r="D21"/>
  <c r="C21"/>
</calcChain>
</file>

<file path=xl/sharedStrings.xml><?xml version="1.0" encoding="utf-8"?>
<sst xmlns="http://schemas.openxmlformats.org/spreadsheetml/2006/main" count="36" uniqueCount="31">
  <si>
    <t>Итого</t>
  </si>
  <si>
    <t>Приобретение (строительство) жилых помещений для использования в качестве специализированного (служебного) муниципального жилищного фонда</t>
  </si>
  <si>
    <t>Наименование и местонахождение стройки (объекта)</t>
  </si>
  <si>
    <t>Сроки строительства</t>
  </si>
  <si>
    <t>Итого по адресной инвестиционной программе</t>
  </si>
  <si>
    <t xml:space="preserve">Приобретение жилых помещений для детей-сирот и детей, оставшихся без попечения родителей, лиц из их числа по договорам найма специализированных жилых помещений </t>
  </si>
  <si>
    <t>Дошкольное образовательное учреждение (ДОУ) на 180 мест по адресу: Ленинградская область, г. Тосно, мкр. 3, поз. 8</t>
  </si>
  <si>
    <t>Дошкольное образовательное учреждение по адресу: Ленинградская область, Тосненский район, г. Никольское, ул. Школьная, д. 3, в т. ч. проектно-изыскательские работы</t>
  </si>
  <si>
    <t>Реконструкция здания начальной школы под МКОУ ДОД «Никольская детская школа искусств» и Никольскую городскую библиотеку</t>
  </si>
  <si>
    <t>Дошкольное образовательное учреждение на 200 мест по адресу: Ленинградская область, Тосненский район, пос. Тельмана, уч.2/1-5, в т. ч. проектно-изыскательские работы</t>
  </si>
  <si>
    <t>2017-2023</t>
  </si>
  <si>
    <t>Приобретение  в муниципальную собственность имущества ОАО "РЖД", расположенного по адресу: Ленинградская область, г. Тосно, ул. Чехова, д.1</t>
  </si>
  <si>
    <t>Объекты в сфере образования</t>
  </si>
  <si>
    <t>Объекты в сфере культуры</t>
  </si>
  <si>
    <t>Прочие объекты</t>
  </si>
  <si>
    <t>Сумма
(тысяч рублей)</t>
  </si>
  <si>
    <t>2020 год</t>
  </si>
  <si>
    <t>2021 год</t>
  </si>
  <si>
    <t>2017-2022</t>
  </si>
  <si>
    <t>2022 год</t>
  </si>
  <si>
    <t>2015-2020</t>
  </si>
  <si>
    <t>2020-2022</t>
  </si>
  <si>
    <t>2019-2022</t>
  </si>
  <si>
    <t>Реконструкция здания Дома культуры г. Тосно по адресу: Ленинградская область, г. Тосно, д. 45</t>
  </si>
  <si>
    <t>2020</t>
  </si>
  <si>
    <t xml:space="preserve">Общеобразовательное учреждение в п.г.т. Федоровское, в т.ч. проектно-изыскательские работы   </t>
  </si>
  <si>
    <t>2017-2020</t>
  </si>
  <si>
    <t>Реконструкция здания, расположенного по адресу: Ленинградская область, Тосненский район, г. Никольское, ул. Школьная, д.11а (МБОУ "Гимназия № 1 г. Никольское"), в т.ч. проектно-изыскательские работы</t>
  </si>
  <si>
    <t>Пристройка спортивного зала к МКОУ "Федоровская СОШ"</t>
  </si>
  <si>
    <t>2012-2022</t>
  </si>
  <si>
    <t>Адресная инвестиционная программа муниципального образования
Тосненский район Ленинградской области на 2020 год и на плановый период 2021 и 2022 годов
(в редакции решения совета депутатов муниципального образования Тосненский район Ленинградкой области от 30.09.2020 № 77)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</si>
</sst>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00"/>
  </numFmts>
  <fonts count="6"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4" fillId="0" borderId="0" xfId="0" applyFont="1"/>
    <xf numFmtId="49" fontId="1" fillId="0" borderId="1" xfId="0" applyNumberFormat="1" applyFont="1" applyBorder="1" applyAlignment="1" applyProtection="1">
      <alignment horizontal="left" vertical="center" wrapText="1"/>
    </xf>
    <xf numFmtId="164" fontId="1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justify" vertical="center" wrapText="1"/>
    </xf>
    <xf numFmtId="165" fontId="1" fillId="0" borderId="1" xfId="0" applyNumberFormat="1" applyFont="1" applyBorder="1" applyAlignment="1" applyProtection="1">
      <alignment horizontal="right" vertical="center" wrapText="1"/>
    </xf>
    <xf numFmtId="165" fontId="2" fillId="2" borderId="1" xfId="0" applyNumberFormat="1" applyFont="1" applyFill="1" applyBorder="1" applyAlignment="1" applyProtection="1">
      <alignment horizontal="right" vertical="center" wrapText="1"/>
    </xf>
    <xf numFmtId="165" fontId="2" fillId="0" borderId="1" xfId="0" applyNumberFormat="1" applyFont="1" applyBorder="1" applyAlignment="1" applyProtection="1">
      <alignment horizontal="right" vertical="center" wrapText="1"/>
    </xf>
    <xf numFmtId="165" fontId="4" fillId="0" borderId="0" xfId="0" applyNumberFormat="1" applyFont="1"/>
    <xf numFmtId="49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2" xfId="0" applyNumberFormat="1" applyFont="1" applyBorder="1" applyAlignment="1" applyProtection="1">
      <alignment horizontal="right" vertical="center" wrapText="1"/>
    </xf>
    <xf numFmtId="165" fontId="1" fillId="2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5" fontId="2" fillId="0" borderId="1" xfId="0" applyNumberFormat="1" applyFont="1" applyFill="1" applyBorder="1" applyAlignment="1" applyProtection="1">
      <alignment horizontal="righ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right" vertical="center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horizontal="center" vertical="center" wrapText="1"/>
    </xf>
    <xf numFmtId="164" fontId="1" fillId="0" borderId="3" xfId="0" applyNumberFormat="1" applyFont="1" applyBorder="1" applyAlignment="1" applyProtection="1">
      <alignment horizontal="center" vertical="center" wrapText="1"/>
    </xf>
    <xf numFmtId="164" fontId="1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 wrapText="1"/>
    </xf>
    <xf numFmtId="49" fontId="1" fillId="0" borderId="5" xfId="0" applyNumberFormat="1" applyFont="1" applyBorder="1" applyAlignment="1" applyProtection="1">
      <alignment horizontal="center" vertical="center" wrapText="1"/>
    </xf>
    <xf numFmtId="49" fontId="1" fillId="0" borderId="6" xfId="0" applyNumberFormat="1" applyFont="1" applyBorder="1" applyAlignment="1" applyProtection="1">
      <alignment horizontal="center" vertical="center" wrapText="1"/>
    </xf>
    <xf numFmtId="49" fontId="1" fillId="0" borderId="7" xfId="0" applyNumberFormat="1" applyFont="1" applyBorder="1" applyAlignment="1" applyProtection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2" xfId="0" applyNumberFormat="1" applyFont="1" applyBorder="1" applyAlignment="1" applyProtection="1">
      <alignment horizontal="center" vertical="center" wrapText="1"/>
    </xf>
    <xf numFmtId="49" fontId="1" fillId="0" borderId="8" xfId="0" applyNumberFormat="1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tabSelected="1" workbookViewId="0">
      <selection sqref="A1:E1"/>
    </sheetView>
  </sheetViews>
  <sheetFormatPr defaultColWidth="9.140625" defaultRowHeight="12.75" customHeight="1"/>
  <cols>
    <col min="1" max="1" width="49" style="1" customWidth="1"/>
    <col min="2" max="2" width="11.42578125" style="1" customWidth="1"/>
    <col min="3" max="3" width="13.85546875" style="12" customWidth="1"/>
    <col min="4" max="4" width="12.5703125" style="1" customWidth="1"/>
    <col min="5" max="5" width="12.42578125" style="1" bestFit="1" customWidth="1"/>
    <col min="6" max="16384" width="9.140625" style="1"/>
  </cols>
  <sheetData>
    <row r="1" spans="1:5" ht="69" customHeight="1">
      <c r="A1" s="27" t="s">
        <v>30</v>
      </c>
      <c r="B1" s="27"/>
      <c r="C1" s="27"/>
      <c r="D1" s="27"/>
      <c r="E1" s="27"/>
    </row>
    <row r="2" spans="1:5" ht="36" customHeight="1">
      <c r="A2" s="34" t="s">
        <v>2</v>
      </c>
      <c r="B2" s="36" t="s">
        <v>3</v>
      </c>
      <c r="C2" s="31" t="s">
        <v>15</v>
      </c>
      <c r="D2" s="32"/>
      <c r="E2" s="33"/>
    </row>
    <row r="3" spans="1:5" ht="15.75">
      <c r="A3" s="35"/>
      <c r="B3" s="37"/>
      <c r="C3" s="19" t="s">
        <v>16</v>
      </c>
      <c r="D3" s="19" t="s">
        <v>17</v>
      </c>
      <c r="E3" s="19" t="s">
        <v>19</v>
      </c>
    </row>
    <row r="4" spans="1:5" ht="15.75">
      <c r="A4" s="28" t="s">
        <v>12</v>
      </c>
      <c r="B4" s="29"/>
      <c r="C4" s="29"/>
      <c r="D4" s="29"/>
      <c r="E4" s="30"/>
    </row>
    <row r="5" spans="1:5" ht="47.25" customHeight="1">
      <c r="A5" s="17" t="s">
        <v>6</v>
      </c>
      <c r="B5" s="13" t="s">
        <v>20</v>
      </c>
      <c r="C5" s="14">
        <f>9473+11479.72938+57394.63778+84213+335.264</f>
        <v>162895.63115999999</v>
      </c>
      <c r="D5" s="14">
        <v>0</v>
      </c>
      <c r="E5" s="14">
        <v>0</v>
      </c>
    </row>
    <row r="6" spans="1:5" ht="63">
      <c r="A6" s="16" t="s">
        <v>9</v>
      </c>
      <c r="B6" s="22" t="s">
        <v>18</v>
      </c>
      <c r="C6" s="11">
        <f>10000+4110</f>
        <v>14110</v>
      </c>
      <c r="D6" s="14">
        <f>16000+150000</f>
        <v>166000</v>
      </c>
      <c r="E6" s="14">
        <f>65260+6385</f>
        <v>71645</v>
      </c>
    </row>
    <row r="7" spans="1:5" ht="63">
      <c r="A7" s="16" t="s">
        <v>7</v>
      </c>
      <c r="B7" s="22" t="s">
        <v>18</v>
      </c>
      <c r="C7" s="18">
        <f>10000+11812.43621</f>
        <v>21812.43621</v>
      </c>
      <c r="D7" s="14">
        <v>20000</v>
      </c>
      <c r="E7" s="14">
        <v>0</v>
      </c>
    </row>
    <row r="8" spans="1:5" ht="64.5" customHeight="1">
      <c r="A8" s="16" t="s">
        <v>11</v>
      </c>
      <c r="B8" s="7" t="s">
        <v>10</v>
      </c>
      <c r="C8" s="18">
        <f>1159.82+10438.4+0.00222</f>
        <v>11598.22222</v>
      </c>
      <c r="D8" s="14">
        <f>1159.82+10438.4+0.00222</f>
        <v>11598.22222</v>
      </c>
      <c r="E8" s="14">
        <f>1159.82+10438.4+0.00222</f>
        <v>11598.22222</v>
      </c>
    </row>
    <row r="9" spans="1:5" ht="64.5" customHeight="1">
      <c r="A9" s="21" t="s">
        <v>27</v>
      </c>
      <c r="B9" s="7" t="s">
        <v>26</v>
      </c>
      <c r="C9" s="18">
        <v>16811.461139999999</v>
      </c>
      <c r="D9" s="14">
        <v>0</v>
      </c>
      <c r="E9" s="14">
        <v>0</v>
      </c>
    </row>
    <row r="10" spans="1:5" ht="31.5">
      <c r="A10" s="16" t="s">
        <v>28</v>
      </c>
      <c r="B10" s="4" t="s">
        <v>20</v>
      </c>
      <c r="C10" s="18">
        <f>14264.43467+19528.41964+9939</f>
        <v>43731.854310000002</v>
      </c>
      <c r="D10" s="14">
        <v>0</v>
      </c>
      <c r="E10" s="14">
        <v>0</v>
      </c>
    </row>
    <row r="11" spans="1:5" ht="47.25">
      <c r="A11" s="16" t="s">
        <v>25</v>
      </c>
      <c r="B11" s="7" t="s">
        <v>24</v>
      </c>
      <c r="C11" s="18">
        <v>100</v>
      </c>
      <c r="D11" s="14">
        <v>0</v>
      </c>
      <c r="E11" s="14">
        <v>0</v>
      </c>
    </row>
    <row r="12" spans="1:5" ht="15.75">
      <c r="A12" s="2" t="s">
        <v>0</v>
      </c>
      <c r="B12" s="2"/>
      <c r="C12" s="9">
        <f>SUM(C5:C11)</f>
        <v>271059.60503999999</v>
      </c>
      <c r="D12" s="9">
        <f>SUM(D5:D11)</f>
        <v>197598.22222</v>
      </c>
      <c r="E12" s="9">
        <f>SUM(E5:E11)</f>
        <v>83243.222219999996</v>
      </c>
    </row>
    <row r="13" spans="1:5" ht="15.75">
      <c r="A13" s="23" t="s">
        <v>13</v>
      </c>
      <c r="B13" s="24"/>
      <c r="C13" s="24"/>
      <c r="D13" s="24"/>
      <c r="E13" s="24"/>
    </row>
    <row r="14" spans="1:5" ht="52.5" customHeight="1">
      <c r="A14" s="16" t="s">
        <v>8</v>
      </c>
      <c r="B14" s="22" t="s">
        <v>29</v>
      </c>
      <c r="C14" s="11">
        <f>20000+4772+80000-70000+23.4865</f>
        <v>34795.486499999999</v>
      </c>
      <c r="D14" s="11">
        <f>30625+112499.5</f>
        <v>143124.5</v>
      </c>
      <c r="E14" s="11">
        <f>70000+17500</f>
        <v>87500</v>
      </c>
    </row>
    <row r="15" spans="1:5" ht="47.25">
      <c r="A15" s="16" t="s">
        <v>23</v>
      </c>
      <c r="B15" s="22" t="s">
        <v>22</v>
      </c>
      <c r="C15" s="11">
        <v>11500</v>
      </c>
      <c r="D15" s="11">
        <v>20000</v>
      </c>
      <c r="E15" s="11">
        <v>22527.24</v>
      </c>
    </row>
    <row r="16" spans="1:5" ht="15.75" customHeight="1">
      <c r="A16" s="2" t="s">
        <v>0</v>
      </c>
      <c r="B16" s="2"/>
      <c r="C16" s="9">
        <f>SUM(C14:C15)</f>
        <v>46295.486499999999</v>
      </c>
      <c r="D16" s="9">
        <f t="shared" ref="D16:E16" si="0">SUM(D14:D15)</f>
        <v>163124.5</v>
      </c>
      <c r="E16" s="9">
        <f t="shared" si="0"/>
        <v>110027.24</v>
      </c>
    </row>
    <row r="17" spans="1:5" ht="15.75">
      <c r="A17" s="25" t="s">
        <v>14</v>
      </c>
      <c r="B17" s="26"/>
      <c r="C17" s="26"/>
      <c r="D17" s="26"/>
      <c r="E17" s="26"/>
    </row>
    <row r="18" spans="1:5" ht="63">
      <c r="A18" s="16" t="s">
        <v>1</v>
      </c>
      <c r="B18" s="6" t="s">
        <v>21</v>
      </c>
      <c r="C18" s="10">
        <v>5000</v>
      </c>
      <c r="D18" s="11">
        <v>5000</v>
      </c>
      <c r="E18" s="11">
        <v>5000</v>
      </c>
    </row>
    <row r="19" spans="1:5" ht="63">
      <c r="A19" s="8" t="s">
        <v>5</v>
      </c>
      <c r="B19" s="5" t="s">
        <v>21</v>
      </c>
      <c r="C19" s="20">
        <f>26992.3-314.57787+88923.67787</f>
        <v>115601.4</v>
      </c>
      <c r="D19" s="20">
        <f>26992.3-897.4</f>
        <v>26094.899999999998</v>
      </c>
      <c r="E19" s="20">
        <v>26094.9</v>
      </c>
    </row>
    <row r="20" spans="1:5" ht="15.75">
      <c r="A20" s="3" t="s">
        <v>0</v>
      </c>
      <c r="B20" s="5"/>
      <c r="C20" s="15">
        <f>SUM(C18:C19)</f>
        <v>120601.4</v>
      </c>
      <c r="D20" s="15">
        <f>SUM(D18:D19)</f>
        <v>31094.899999999998</v>
      </c>
      <c r="E20" s="15">
        <f>SUM(E18:E19)</f>
        <v>31094.9</v>
      </c>
    </row>
    <row r="21" spans="1:5" ht="30.75" customHeight="1">
      <c r="A21" s="3" t="s">
        <v>4</v>
      </c>
      <c r="B21" s="3"/>
      <c r="C21" s="9">
        <f>C12+C16+C20</f>
        <v>437956.49153999996</v>
      </c>
      <c r="D21" s="9">
        <f t="shared" ref="D21:E21" si="1">D12+D16+D20</f>
        <v>391817.62222000002</v>
      </c>
      <c r="E21" s="9">
        <f t="shared" si="1"/>
        <v>224365.36221999998</v>
      </c>
    </row>
    <row r="22" spans="1:5" ht="52.5" customHeight="1"/>
    <row r="23" spans="1:5" ht="15.75"/>
    <row r="24" spans="1:5" ht="50.25" customHeight="1"/>
    <row r="25" spans="1:5" ht="15.75"/>
    <row r="26" spans="1:5" ht="15.75"/>
    <row r="27" spans="1:5" ht="15.75"/>
    <row r="28" spans="1:5" ht="15.75"/>
    <row r="29" spans="1:5" ht="15.75"/>
    <row r="30" spans="1:5" ht="15.75"/>
    <row r="31" spans="1:5" ht="39.6" customHeight="1"/>
  </sheetData>
  <mergeCells count="7">
    <mergeCell ref="A13:E13"/>
    <mergeCell ref="A17:E17"/>
    <mergeCell ref="A1:E1"/>
    <mergeCell ref="A4:E4"/>
    <mergeCell ref="C2:E2"/>
    <mergeCell ref="A2:A3"/>
    <mergeCell ref="B2:B3"/>
  </mergeCells>
  <pageMargins left="0.62992125984251968" right="4.1250000000000002E-2" top="0.6692913385826772" bottom="0.5" header="0.27559055118110237" footer="0.15748031496062992"/>
  <pageSetup paperSize="9" scale="97" firstPageNumber="103" fitToHeight="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Irina_V_I</dc:creator>
  <cp:lastModifiedBy>Irina_V_I</cp:lastModifiedBy>
  <cp:lastPrinted>2020-10-09T06:16:18Z</cp:lastPrinted>
  <dcterms:created xsi:type="dcterms:W3CDTF">2014-02-27T12:40:49Z</dcterms:created>
  <dcterms:modified xsi:type="dcterms:W3CDTF">2020-10-09T06:16:25Z</dcterms:modified>
</cp:coreProperties>
</file>