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7" i="1"/>
  <c r="G28" l="1"/>
  <c r="G27"/>
  <c r="D27"/>
  <c r="F26"/>
  <c r="E26"/>
  <c r="F25"/>
  <c r="E25"/>
  <c r="G23"/>
  <c r="D23"/>
  <c r="C23"/>
  <c r="F22"/>
  <c r="E22"/>
  <c r="E23" s="1"/>
  <c r="G20"/>
  <c r="C19"/>
  <c r="F19" s="1"/>
  <c r="G16"/>
  <c r="F15"/>
  <c r="E15"/>
  <c r="C14"/>
  <c r="F13"/>
  <c r="F12"/>
  <c r="E12"/>
  <c r="F11"/>
  <c r="E11"/>
  <c r="F10"/>
  <c r="E10"/>
  <c r="F9"/>
  <c r="E9"/>
  <c r="C7"/>
  <c r="C6"/>
  <c r="D16" l="1"/>
  <c r="E27"/>
  <c r="E14"/>
  <c r="F8"/>
  <c r="C16"/>
  <c r="F7"/>
  <c r="E19"/>
  <c r="E13"/>
  <c r="F23"/>
  <c r="C20"/>
  <c r="E8"/>
  <c r="E7"/>
  <c r="E18"/>
  <c r="D20"/>
  <c r="F6"/>
  <c r="F14"/>
  <c r="F18"/>
  <c r="F27"/>
  <c r="E6"/>
  <c r="D29" l="1"/>
  <c r="D30" s="1"/>
  <c r="C29"/>
  <c r="D28"/>
  <c r="C30"/>
  <c r="C28"/>
  <c r="F16"/>
  <c r="F20"/>
  <c r="E16"/>
  <c r="E20"/>
  <c r="F29" l="1"/>
  <c r="E29"/>
  <c r="E30"/>
  <c r="F30"/>
  <c r="E28"/>
  <c r="F28"/>
</calcChain>
</file>

<file path=xl/sharedStrings.xml><?xml version="1.0" encoding="utf-8"?>
<sst xmlns="http://schemas.openxmlformats.org/spreadsheetml/2006/main" count="41" uniqueCount="30">
  <si>
    <t>руб.</t>
  </si>
  <si>
    <t>Наименование объекта</t>
  </si>
  <si>
    <t>Ассигнования 2020 год</t>
  </si>
  <si>
    <t>Финансирование</t>
  </si>
  <si>
    <t>Ожидаемое исполнение</t>
  </si>
  <si>
    <t>Объекты образования</t>
  </si>
  <si>
    <t>(местный бюджет)</t>
  </si>
  <si>
    <t>Дошкольное образовательное учреждение (ДОУ) на 180 мест по адресу: Ленинградская область, г. Тосно, мкр. 3, поз. 8</t>
  </si>
  <si>
    <t xml:space="preserve">(областной бюджет) </t>
  </si>
  <si>
    <t xml:space="preserve">(местный бюджет) 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</si>
  <si>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</si>
  <si>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(местный бюджет) 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</si>
  <si>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Приобретение в муниципальную собственность имущества ОАО "РЖД", расположенного по адресу: Ленинградская область, г. Тосно, ул. Чехова, д.1</t>
  </si>
  <si>
    <t xml:space="preserve"> Пристройка спортивного зала к МКОУ "Федоровская СОШ"</t>
  </si>
  <si>
    <t>(областной бюджет) Строительство, реконструкция, приобретение и пристрой объектов для организации общего образования Пристройка спортивного зала к МКОУ "Федоровская СОШ"</t>
  </si>
  <si>
    <t>(местный бюджет) Реконструкция здания, расположенного по адресу: Ленинградская область, Тосненский район, г. Никольское, ул. Школьная, д. 11а, (МБОУ "Гимназия №1 г. Никольское"), в т. ч. проектно-изыскательские работы</t>
  </si>
  <si>
    <t>Итого</t>
  </si>
  <si>
    <t>Объекты культуры</t>
  </si>
  <si>
    <t>Реконструкция здания начальной школы под МКОУ ДОД "Никольская детская школа искусств" и Никольскую библиотеку</t>
  </si>
  <si>
    <t>Объекты жилищного хозяйства</t>
  </si>
  <si>
    <t>(местный бюджет) 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</si>
  <si>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Социальные объекты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</si>
  <si>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</si>
  <si>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(федеральный бюджет)</t>
  </si>
  <si>
    <t>Всего</t>
  </si>
  <si>
    <t xml:space="preserve">Остаток год </t>
  </si>
  <si>
    <t xml:space="preserve">% исп год </t>
  </si>
  <si>
    <t>Итого программная часть</t>
  </si>
  <si>
    <t>1.Программная часть</t>
  </si>
  <si>
    <t xml:space="preserve"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
за 2020 год 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</si>
</sst>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ill="1"/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/>
    <xf numFmtId="4" fontId="5" fillId="0" borderId="1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/>
    </xf>
    <xf numFmtId="4" fontId="7" fillId="0" borderId="2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right" vertical="center" wrapText="1"/>
    </xf>
    <xf numFmtId="4" fontId="9" fillId="2" borderId="2" xfId="0" applyNumberFormat="1" applyFont="1" applyFill="1" applyBorder="1" applyAlignment="1" applyProtection="1">
      <alignment horizontal="right" vertical="center" wrapText="1"/>
    </xf>
    <xf numFmtId="4" fontId="9" fillId="2" borderId="2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 applyProtection="1">
      <alignment vertical="center" wrapText="1"/>
    </xf>
    <xf numFmtId="4" fontId="9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 applyProtection="1">
      <alignment vertical="center" wrapText="1"/>
    </xf>
    <xf numFmtId="4" fontId="9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left" vertical="center" wrapText="1"/>
    </xf>
    <xf numFmtId="164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>
      <selection sqref="A1:F1"/>
    </sheetView>
  </sheetViews>
  <sheetFormatPr defaultColWidth="9.140625" defaultRowHeight="15"/>
  <cols>
    <col min="1" max="1" width="11.85546875" style="1" customWidth="1"/>
    <col min="2" max="2" width="32.140625" style="1" customWidth="1"/>
    <col min="3" max="3" width="15.42578125" style="1" bestFit="1" customWidth="1"/>
    <col min="4" max="4" width="15.42578125" style="1" customWidth="1"/>
    <col min="5" max="5" width="15.42578125" style="1" bestFit="1" customWidth="1"/>
    <col min="6" max="6" width="11.42578125" style="1" customWidth="1"/>
    <col min="7" max="7" width="0.140625" style="1" customWidth="1"/>
    <col min="8" max="16384" width="9.140625" style="1"/>
  </cols>
  <sheetData>
    <row r="1" spans="1:7" ht="101.25" customHeight="1">
      <c r="A1" s="29" t="s">
        <v>29</v>
      </c>
      <c r="B1" s="29"/>
      <c r="C1" s="29"/>
      <c r="D1" s="29"/>
      <c r="E1" s="29"/>
      <c r="F1" s="29"/>
    </row>
    <row r="2" spans="1:7" ht="15.75">
      <c r="F2" s="11" t="s">
        <v>0</v>
      </c>
    </row>
    <row r="3" spans="1:7" ht="62.25" customHeight="1">
      <c r="A3" s="25" t="s">
        <v>1</v>
      </c>
      <c r="B3" s="25"/>
      <c r="C3" s="16" t="s">
        <v>2</v>
      </c>
      <c r="D3" s="16" t="s">
        <v>3</v>
      </c>
      <c r="E3" s="16" t="s">
        <v>25</v>
      </c>
      <c r="F3" s="16" t="s">
        <v>26</v>
      </c>
      <c r="G3" s="2" t="s">
        <v>4</v>
      </c>
    </row>
    <row r="4" spans="1:7" ht="15.75">
      <c r="A4" s="25" t="s">
        <v>28</v>
      </c>
      <c r="B4" s="25"/>
      <c r="C4" s="25"/>
      <c r="D4" s="25"/>
      <c r="E4" s="25"/>
      <c r="F4" s="25"/>
      <c r="G4" s="2"/>
    </row>
    <row r="5" spans="1:7" ht="15.75" customHeight="1">
      <c r="A5" s="25" t="s">
        <v>5</v>
      </c>
      <c r="B5" s="25"/>
      <c r="C5" s="25"/>
      <c r="D5" s="25"/>
      <c r="E5" s="25"/>
      <c r="F5" s="25"/>
      <c r="G5" s="2"/>
    </row>
    <row r="6" spans="1:7" ht="43.5" customHeight="1">
      <c r="A6" s="17" t="s">
        <v>6</v>
      </c>
      <c r="B6" s="26" t="s">
        <v>7</v>
      </c>
      <c r="C6" s="18">
        <f>19161292.96+2120960.42+5740</f>
        <v>21287993.380000003</v>
      </c>
      <c r="D6" s="19">
        <v>11849551.15</v>
      </c>
      <c r="E6" s="20">
        <f t="shared" ref="E6:E15" si="0">C6-D6</f>
        <v>9438442.2300000023</v>
      </c>
      <c r="F6" s="20">
        <f t="shared" ref="F6:F16" si="1">D6/C6*100</f>
        <v>55.663072317246275</v>
      </c>
      <c r="G6" s="3">
        <v>0</v>
      </c>
    </row>
    <row r="7" spans="1:7" ht="38.25" customHeight="1">
      <c r="A7" s="17" t="s">
        <v>8</v>
      </c>
      <c r="B7" s="26"/>
      <c r="C7" s="18">
        <f>141607637.78</f>
        <v>141607637.78</v>
      </c>
      <c r="D7" s="19">
        <v>103140253.01000001</v>
      </c>
      <c r="E7" s="20">
        <f t="shared" si="0"/>
        <v>38467384.769999996</v>
      </c>
      <c r="F7" s="20">
        <f t="shared" si="1"/>
        <v>72.835233061536925</v>
      </c>
      <c r="G7" s="3">
        <v>0</v>
      </c>
    </row>
    <row r="8" spans="1:7" ht="50.25" customHeight="1">
      <c r="A8" s="21" t="s">
        <v>9</v>
      </c>
      <c r="B8" s="26" t="s">
        <v>10</v>
      </c>
      <c r="C8" s="18">
        <v>3236675.2</v>
      </c>
      <c r="D8" s="18">
        <v>1093000.6599999999</v>
      </c>
      <c r="E8" s="22">
        <f t="shared" si="0"/>
        <v>2143674.54</v>
      </c>
      <c r="F8" s="22">
        <f t="shared" si="1"/>
        <v>33.769241349888915</v>
      </c>
      <c r="G8" s="3"/>
    </row>
    <row r="9" spans="1:7" ht="60.75" customHeight="1">
      <c r="A9" s="21" t="s">
        <v>8</v>
      </c>
      <c r="B9" s="26"/>
      <c r="C9" s="18">
        <v>4110000</v>
      </c>
      <c r="D9" s="18">
        <v>16557.740000000002</v>
      </c>
      <c r="E9" s="22">
        <f t="shared" si="0"/>
        <v>4093442.26</v>
      </c>
      <c r="F9" s="22">
        <f t="shared" si="1"/>
        <v>0.40286472019464725</v>
      </c>
      <c r="G9" s="3">
        <v>2099000</v>
      </c>
    </row>
    <row r="10" spans="1:7" ht="82.5" customHeight="1">
      <c r="A10" s="30" t="s">
        <v>11</v>
      </c>
      <c r="B10" s="30"/>
      <c r="C10" s="18">
        <v>18812436.210000001</v>
      </c>
      <c r="D10" s="19">
        <v>10431419.84</v>
      </c>
      <c r="E10" s="20">
        <f t="shared" si="0"/>
        <v>8381016.370000001</v>
      </c>
      <c r="F10" s="20">
        <f t="shared" si="1"/>
        <v>55.449595807559682</v>
      </c>
      <c r="G10" s="3">
        <v>0</v>
      </c>
    </row>
    <row r="11" spans="1:7" ht="36" customHeight="1">
      <c r="A11" s="17" t="s">
        <v>6</v>
      </c>
      <c r="B11" s="26" t="s">
        <v>12</v>
      </c>
      <c r="C11" s="18">
        <v>1159822.22</v>
      </c>
      <c r="D11" s="18">
        <v>1159812.29</v>
      </c>
      <c r="E11" s="22">
        <f t="shared" si="0"/>
        <v>9.9299999999348074</v>
      </c>
      <c r="F11" s="22">
        <f t="shared" si="1"/>
        <v>99.999143834302473</v>
      </c>
      <c r="G11" s="3">
        <v>0</v>
      </c>
    </row>
    <row r="12" spans="1:7" ht="42.75" customHeight="1">
      <c r="A12" s="17" t="s">
        <v>8</v>
      </c>
      <c r="B12" s="26"/>
      <c r="C12" s="18">
        <v>10438400</v>
      </c>
      <c r="D12" s="18">
        <v>10438330.560000001</v>
      </c>
      <c r="E12" s="22">
        <f t="shared" si="0"/>
        <v>69.439999999478459</v>
      </c>
      <c r="F12" s="22">
        <f t="shared" si="1"/>
        <v>99.999334763948497</v>
      </c>
      <c r="G12" s="3">
        <v>0</v>
      </c>
    </row>
    <row r="13" spans="1:7" s="6" customFormat="1" ht="37.5" customHeight="1">
      <c r="A13" s="17" t="s">
        <v>6</v>
      </c>
      <c r="B13" s="26" t="s">
        <v>13</v>
      </c>
      <c r="C13" s="18">
        <v>4273741</v>
      </c>
      <c r="D13" s="18">
        <v>4273700.66</v>
      </c>
      <c r="E13" s="18">
        <f t="shared" si="0"/>
        <v>40.339999999850988</v>
      </c>
      <c r="F13" s="18">
        <f t="shared" si="1"/>
        <v>99.999056096286608</v>
      </c>
      <c r="G13" s="5">
        <v>0</v>
      </c>
    </row>
    <row r="14" spans="1:7" s="6" customFormat="1" ht="33.75" customHeight="1">
      <c r="A14" s="17" t="s">
        <v>14</v>
      </c>
      <c r="B14" s="26"/>
      <c r="C14" s="18">
        <f>19528419.64+9939000</f>
        <v>29467419.640000001</v>
      </c>
      <c r="D14" s="18">
        <v>29466964.329999998</v>
      </c>
      <c r="E14" s="18">
        <f t="shared" si="0"/>
        <v>455.31000000238419</v>
      </c>
      <c r="F14" s="18">
        <f t="shared" si="1"/>
        <v>99.998454869800057</v>
      </c>
      <c r="G14" s="5">
        <v>0</v>
      </c>
    </row>
    <row r="15" spans="1:7" s="6" customFormat="1" ht="103.5" customHeight="1">
      <c r="A15" s="26" t="s">
        <v>15</v>
      </c>
      <c r="B15" s="26"/>
      <c r="C15" s="18">
        <v>16811461.140000001</v>
      </c>
      <c r="D15" s="18">
        <v>16760832.32</v>
      </c>
      <c r="E15" s="18">
        <f t="shared" si="0"/>
        <v>50628.820000000298</v>
      </c>
      <c r="F15" s="18">
        <f t="shared" si="1"/>
        <v>99.69884342843028</v>
      </c>
      <c r="G15" s="5"/>
    </row>
    <row r="16" spans="1:7" ht="15.75">
      <c r="A16" s="23" t="s">
        <v>16</v>
      </c>
      <c r="B16" s="23"/>
      <c r="C16" s="12">
        <f>SUM(C6:C15)</f>
        <v>251205586.56999999</v>
      </c>
      <c r="D16" s="12">
        <f>SUM(D6:D15)</f>
        <v>188630422.56</v>
      </c>
      <c r="E16" s="12">
        <f>SUM(E6:E15)</f>
        <v>62575164.009999998</v>
      </c>
      <c r="F16" s="12">
        <f t="shared" si="1"/>
        <v>75.090058758481064</v>
      </c>
      <c r="G16" s="7">
        <f>SUM(G9:G15)</f>
        <v>2099000</v>
      </c>
    </row>
    <row r="17" spans="1:7" ht="15.75" customHeight="1">
      <c r="A17" s="25" t="s">
        <v>17</v>
      </c>
      <c r="B17" s="25"/>
      <c r="C17" s="25"/>
      <c r="D17" s="25"/>
      <c r="E17" s="25"/>
      <c r="F17" s="25"/>
      <c r="G17" s="2"/>
    </row>
    <row r="18" spans="1:7" ht="32.25" customHeight="1">
      <c r="A18" s="17" t="s">
        <v>6</v>
      </c>
      <c r="B18" s="26" t="s">
        <v>18</v>
      </c>
      <c r="C18" s="18">
        <v>7299501.4800000004</v>
      </c>
      <c r="D18" s="18">
        <v>5537040.4100000001</v>
      </c>
      <c r="E18" s="24">
        <f>C18-D18</f>
        <v>1762461.0700000003</v>
      </c>
      <c r="F18" s="22">
        <f>D18/C18*100</f>
        <v>75.855048802593018</v>
      </c>
      <c r="G18" s="8">
        <v>2960000</v>
      </c>
    </row>
    <row r="19" spans="1:7" ht="31.5">
      <c r="A19" s="17" t="s">
        <v>8</v>
      </c>
      <c r="B19" s="26"/>
      <c r="C19" s="18">
        <f>80000000-70000000</f>
        <v>10000000</v>
      </c>
      <c r="D19" s="18">
        <v>2966215.62</v>
      </c>
      <c r="E19" s="24">
        <f>C19-D19</f>
        <v>7033784.3799999999</v>
      </c>
      <c r="F19" s="22">
        <f>D19/C19*100</f>
        <v>29.662156200000002</v>
      </c>
      <c r="G19" s="8">
        <v>0</v>
      </c>
    </row>
    <row r="20" spans="1:7" ht="15.75">
      <c r="A20" s="23" t="s">
        <v>16</v>
      </c>
      <c r="B20" s="23"/>
      <c r="C20" s="12">
        <f>SUM(C18:C19)</f>
        <v>17299501.48</v>
      </c>
      <c r="D20" s="12">
        <f>SUM(D18:D19)</f>
        <v>8503256.0300000012</v>
      </c>
      <c r="E20" s="12">
        <f>SUM(E18:E19)</f>
        <v>8796245.4499999993</v>
      </c>
      <c r="F20" s="14">
        <f>D20/C20*100</f>
        <v>49.153185366819024</v>
      </c>
      <c r="G20" s="7">
        <f>SUM(G18)</f>
        <v>2960000</v>
      </c>
    </row>
    <row r="21" spans="1:7" ht="15.75">
      <c r="A21" s="25" t="s">
        <v>19</v>
      </c>
      <c r="B21" s="25"/>
      <c r="C21" s="25"/>
      <c r="D21" s="25"/>
      <c r="E21" s="25"/>
      <c r="F21" s="25"/>
      <c r="G21" s="2"/>
    </row>
    <row r="22" spans="1:7" ht="89.25" customHeight="1">
      <c r="A22" s="26" t="s">
        <v>20</v>
      </c>
      <c r="B22" s="26"/>
      <c r="C22" s="18">
        <v>5000000</v>
      </c>
      <c r="D22" s="18">
        <v>4979769</v>
      </c>
      <c r="E22" s="22">
        <f>C22-D22</f>
        <v>20231</v>
      </c>
      <c r="F22" s="22">
        <f>D22/C22*100</f>
        <v>99.595380000000006</v>
      </c>
      <c r="G22" s="3">
        <v>0</v>
      </c>
    </row>
    <row r="23" spans="1:7" ht="15.75">
      <c r="A23" s="23" t="s">
        <v>16</v>
      </c>
      <c r="B23" s="15"/>
      <c r="C23" s="12">
        <f t="shared" ref="C23:E23" si="2">C22</f>
        <v>5000000</v>
      </c>
      <c r="D23" s="12">
        <f t="shared" si="2"/>
        <v>4979769</v>
      </c>
      <c r="E23" s="12">
        <f t="shared" si="2"/>
        <v>20231</v>
      </c>
      <c r="F23" s="14">
        <f>D23/C23*100</f>
        <v>99.595380000000006</v>
      </c>
      <c r="G23" s="7">
        <f>SUM(G22)</f>
        <v>0</v>
      </c>
    </row>
    <row r="24" spans="1:7" ht="15.75">
      <c r="A24" s="25" t="s">
        <v>21</v>
      </c>
      <c r="B24" s="25"/>
      <c r="C24" s="25"/>
      <c r="D24" s="25"/>
      <c r="E24" s="25"/>
      <c r="F24" s="25"/>
      <c r="G24" s="2"/>
    </row>
    <row r="25" spans="1:7" ht="31.5" customHeight="1">
      <c r="A25" s="17" t="s">
        <v>8</v>
      </c>
      <c r="B25" s="26" t="s">
        <v>22</v>
      </c>
      <c r="C25" s="18">
        <v>115018577.87</v>
      </c>
      <c r="D25" s="18">
        <v>81031279.579999998</v>
      </c>
      <c r="E25" s="24">
        <f>C25-D25</f>
        <v>33987298.290000007</v>
      </c>
      <c r="F25" s="22">
        <f>D25/C25*100</f>
        <v>70.450601181650654</v>
      </c>
      <c r="G25" s="3">
        <v>12508562.6</v>
      </c>
    </row>
    <row r="26" spans="1:7" ht="32.25" customHeight="1">
      <c r="A26" s="17" t="s">
        <v>23</v>
      </c>
      <c r="B26" s="26"/>
      <c r="C26" s="18">
        <v>582822.13</v>
      </c>
      <c r="D26" s="18">
        <v>582822.13</v>
      </c>
      <c r="E26" s="24">
        <f>C26-D26</f>
        <v>0</v>
      </c>
      <c r="F26" s="22">
        <f>D26/C26*100</f>
        <v>100</v>
      </c>
      <c r="G26" s="3">
        <v>0</v>
      </c>
    </row>
    <row r="27" spans="1:7" ht="15.75">
      <c r="A27" s="23" t="s">
        <v>16</v>
      </c>
      <c r="B27" s="15"/>
      <c r="C27" s="12">
        <f>SUM(C25:C26)</f>
        <v>115601400</v>
      </c>
      <c r="D27" s="12">
        <f>SUM(D25:D26)</f>
        <v>81614101.709999993</v>
      </c>
      <c r="E27" s="12">
        <f>SUM(E25:E26)</f>
        <v>33987298.290000007</v>
      </c>
      <c r="F27" s="12">
        <f>D27/C27*100</f>
        <v>70.599578992987972</v>
      </c>
      <c r="G27" s="7">
        <f>SUM(G25:G26)</f>
        <v>12508562.6</v>
      </c>
    </row>
    <row r="28" spans="1:7" ht="15" customHeight="1">
      <c r="A28" s="15" t="s">
        <v>16</v>
      </c>
      <c r="B28" s="15"/>
      <c r="C28" s="12">
        <f>C27+C23+C20+C16</f>
        <v>389106488.04999995</v>
      </c>
      <c r="D28" s="12">
        <f>SUM(D27,D23,D20,D16)</f>
        <v>283727549.30000001</v>
      </c>
      <c r="E28" s="12">
        <f>SUM(E27,E23,E20,E16)</f>
        <v>105378938.75</v>
      </c>
      <c r="F28" s="12">
        <f>D28/C28*100</f>
        <v>72.917712249388444</v>
      </c>
      <c r="G28" s="9" t="e">
        <f>#REF!+#REF!</f>
        <v>#REF!</v>
      </c>
    </row>
    <row r="29" spans="1:7" ht="15.75">
      <c r="A29" s="27" t="s">
        <v>27</v>
      </c>
      <c r="B29" s="27"/>
      <c r="C29" s="12">
        <f>C16+C23+C27+C20</f>
        <v>389106488.05000001</v>
      </c>
      <c r="D29" s="12">
        <f>D16+D23+D27+D20</f>
        <v>283727549.29999995</v>
      </c>
      <c r="E29" s="12">
        <f>E16+E23+E27+E20</f>
        <v>105378938.75000001</v>
      </c>
      <c r="F29" s="12">
        <f t="shared" ref="F29:F30" si="3">D29/C29*100</f>
        <v>72.917712249388416</v>
      </c>
    </row>
    <row r="30" spans="1:7" ht="15" customHeight="1">
      <c r="A30" s="28" t="s">
        <v>24</v>
      </c>
      <c r="B30" s="28"/>
      <c r="C30" s="13">
        <f>C29</f>
        <v>389106488.05000001</v>
      </c>
      <c r="D30" s="13">
        <f>D29</f>
        <v>283727549.29999995</v>
      </c>
      <c r="E30" s="14">
        <f>C30-D30</f>
        <v>105378938.75000006</v>
      </c>
      <c r="F30" s="12">
        <f t="shared" si="3"/>
        <v>72.917712249388416</v>
      </c>
    </row>
    <row r="31" spans="1:7">
      <c r="A31" s="10"/>
      <c r="B31" s="10"/>
      <c r="C31" s="4"/>
    </row>
  </sheetData>
  <mergeCells count="18">
    <mergeCell ref="A1:F1"/>
    <mergeCell ref="A4:F4"/>
    <mergeCell ref="A24:F24"/>
    <mergeCell ref="B25:B26"/>
    <mergeCell ref="A17:F17"/>
    <mergeCell ref="B18:B19"/>
    <mergeCell ref="A21:F21"/>
    <mergeCell ref="A22:B22"/>
    <mergeCell ref="B13:B14"/>
    <mergeCell ref="A15:B15"/>
    <mergeCell ref="B8:B9"/>
    <mergeCell ref="A10:B10"/>
    <mergeCell ref="B11:B12"/>
    <mergeCell ref="A3:B3"/>
    <mergeCell ref="A5:F5"/>
    <mergeCell ref="B6:B7"/>
    <mergeCell ref="A29:B29"/>
    <mergeCell ref="A30:B30"/>
  </mergeCells>
  <pageMargins left="0.70866141732283472" right="0.70866141732283472" top="0.74803149606299213" bottom="0.74803149606299213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2020-10-09T06:52:08Z</cp:lastPrinted>
  <dcterms:created xsi:type="dcterms:W3CDTF">2020-10-09T06:35:26Z</dcterms:created>
  <dcterms:modified xsi:type="dcterms:W3CDTF">2021-01-13T14:21:31Z</dcterms:modified>
</cp:coreProperties>
</file>