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на 01.01.2024" sheetId="1" r:id="rId1"/>
  </sheets>
  <definedNames>
    <definedName name="_xlnm.Print_Area" localSheetId="0">'на 01.01.2024'!$A$1:$P$19</definedName>
  </definedNames>
  <calcPr calcId="124519"/>
</workbook>
</file>

<file path=xl/calcChain.xml><?xml version="1.0" encoding="utf-8"?>
<calcChain xmlns="http://schemas.openxmlformats.org/spreadsheetml/2006/main">
  <c r="H16" i="1"/>
  <c r="E16"/>
  <c r="K15"/>
  <c r="H15"/>
  <c r="E15"/>
  <c r="M14"/>
  <c r="K14" s="1"/>
  <c r="H14"/>
  <c r="E14"/>
  <c r="K13"/>
  <c r="H13"/>
  <c r="E13"/>
  <c r="M12"/>
  <c r="K12"/>
  <c r="H12"/>
  <c r="G12"/>
  <c r="E12" s="1"/>
  <c r="L11"/>
  <c r="J11"/>
  <c r="I11"/>
  <c r="G11"/>
  <c r="F11"/>
  <c r="F10" s="1"/>
  <c r="I10"/>
  <c r="H10" s="1"/>
  <c r="H7" s="1"/>
  <c r="B10"/>
  <c r="K9"/>
  <c r="H9"/>
  <c r="E9"/>
  <c r="B9"/>
  <c r="B8"/>
  <c r="M7"/>
  <c r="J7"/>
  <c r="I7"/>
  <c r="G7"/>
  <c r="D7"/>
  <c r="C7"/>
  <c r="F7" l="1"/>
  <c r="E7" s="1"/>
  <c r="E10"/>
  <c r="H11"/>
  <c r="E11"/>
  <c r="B7"/>
  <c r="M11"/>
  <c r="P9" s="1"/>
  <c r="N9" s="1"/>
  <c r="P7"/>
  <c r="L10"/>
  <c r="K11" l="1"/>
  <c r="O10"/>
  <c r="L7"/>
  <c r="K7" s="1"/>
  <c r="K10"/>
  <c r="N10" l="1"/>
  <c r="O7"/>
  <c r="N7" s="1"/>
</calcChain>
</file>

<file path=xl/sharedStrings.xml><?xml version="1.0" encoding="utf-8"?>
<sst xmlns="http://schemas.openxmlformats.org/spreadsheetml/2006/main" count="71" uniqueCount="24">
  <si>
    <t xml:space="preserve">Отчет об использовании ассигнований муниципального дорожного фонда Тосненского городского поселения Тосненского муниципального района Ленинградской области </t>
  </si>
  <si>
    <t>на 01 января 2024 года</t>
  </si>
  <si>
    <t>Наименование показателей</t>
  </si>
  <si>
    <t>Остаток средств на начало отчетного периода на 01.01.2023, тыс. руб.</t>
  </si>
  <si>
    <t>План на 2023 год, тыс. руб.</t>
  </si>
  <si>
    <t>Факт, тыс. руб.</t>
  </si>
  <si>
    <t>Остаток средств на конец
 отчетного периода на 01.01.2024, 
тыс. руб.</t>
  </si>
  <si>
    <t>За отчетный период 
(4 квартал)</t>
  </si>
  <si>
    <t>Нарастающим итогом с начала года</t>
  </si>
  <si>
    <t>Всего</t>
  </si>
  <si>
    <t>Областной бюджет</t>
  </si>
  <si>
    <t>Местный бюджет</t>
  </si>
  <si>
    <r>
      <rPr>
        <b/>
        <sz val="12"/>
        <color theme="1"/>
        <rFont val="Times New Roman"/>
        <family val="1"/>
        <charset val="204"/>
      </rPr>
      <t>Всего учтено при формировании дорожного фонда</t>
    </r>
    <r>
      <rPr>
        <sz val="12"/>
        <color theme="1"/>
        <rFont val="Times New Roman"/>
        <family val="1"/>
        <charset val="204"/>
      </rPr>
      <t>, в том числе:</t>
    </r>
  </si>
  <si>
    <t xml:space="preserve">Возврат остатков субсидий прошлых лет на проектирование и строительство автомобильных дорог общего пользования местного значения 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</si>
  <si>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</t>
  </si>
  <si>
    <t>Субсидии на осуществление дорожной деятельности в отношении автомобильных дорог общего пользования</t>
  </si>
  <si>
    <t xml:space="preserve">Направления расходования средств дорожного фонда в рамках муниципальной программы , в том числе по мероприятиям: "Развитие дорожного хозяйства и благоустройства территорий Тосненского городского поселения Тосненского муниципального района Ленинградской области"
</t>
  </si>
  <si>
    <t>х</t>
  </si>
  <si>
    <t>Строительство (реконструкция), включая
 проектирование  автомобильных дорог общего пользования местного значения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</si>
  <si>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</si>
  <si>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 xml:space="preserve">Мероприятия по содержанию автомобильных дорог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</si>
  <si>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</t>
  </si>
  <si>
    <t>Мероприятия по капитальному ремонту и ремонту автомобильных дорог общего пользования местного значения</t>
  </si>
  <si>
    <r>
      <rPr>
        <b/>
        <sz val="12"/>
        <color theme="1"/>
        <rFont val="Times New Roman"/>
        <family val="1"/>
        <charset val="204"/>
      </rPr>
      <t>Остаток средств дорожного фонда 2022 года на 01.01.2023 года</t>
    </r>
    <r>
      <rPr>
        <sz val="12"/>
        <color theme="1"/>
        <rFont val="Times New Roman"/>
        <family val="1"/>
        <charset val="204"/>
      </rPr>
      <t xml:space="preserve"> составил 2 428,0 тыс. руб., который образовался за счет перевыполнения плана по поступлению акцизов и экономии средств после проведения конкурсных процедур по строительству (реконструкции), включая проектирование  автомобильных дорог общего пользования местного значения.
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</si>
</sst>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00"/>
  </numFmts>
  <fonts count="9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horizontal="right" wrapText="1"/>
    </xf>
    <xf numFmtId="4" fontId="2" fillId="0" borderId="14" xfId="0" applyNumberFormat="1" applyFont="1" applyBorder="1" applyAlignment="1">
      <alignment horizontal="right" wrapText="1"/>
    </xf>
    <xf numFmtId="4" fontId="2" fillId="0" borderId="15" xfId="0" applyNumberFormat="1" applyFont="1" applyBorder="1" applyAlignment="1">
      <alignment horizontal="right" wrapText="1"/>
    </xf>
    <xf numFmtId="4" fontId="2" fillId="0" borderId="16" xfId="0" applyNumberFormat="1" applyFont="1" applyBorder="1" applyAlignment="1">
      <alignment wrapText="1"/>
    </xf>
    <xf numFmtId="4" fontId="2" fillId="0" borderId="14" xfId="0" applyNumberFormat="1" applyFont="1" applyBorder="1" applyAlignment="1">
      <alignment wrapText="1"/>
    </xf>
    <xf numFmtId="4" fontId="2" fillId="0" borderId="17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4" fontId="2" fillId="0" borderId="19" xfId="0" applyNumberFormat="1" applyFont="1" applyBorder="1" applyAlignment="1">
      <alignment wrapText="1"/>
    </xf>
    <xf numFmtId="4" fontId="5" fillId="0" borderId="13" xfId="0" applyNumberFormat="1" applyFont="1" applyBorder="1" applyAlignment="1">
      <alignment horizontal="right" wrapText="1"/>
    </xf>
    <xf numFmtId="4" fontId="5" fillId="0" borderId="14" xfId="0" applyNumberFormat="1" applyFont="1" applyBorder="1" applyAlignment="1">
      <alignment horizontal="right" wrapText="1"/>
    </xf>
    <xf numFmtId="4" fontId="5" fillId="0" borderId="15" xfId="0" applyNumberFormat="1" applyFont="1" applyBorder="1" applyAlignment="1">
      <alignment wrapText="1"/>
    </xf>
    <xf numFmtId="4" fontId="5" fillId="0" borderId="17" xfId="0" applyNumberFormat="1" applyFont="1" applyBorder="1"/>
    <xf numFmtId="4" fontId="5" fillId="0" borderId="16" xfId="0" applyNumberFormat="1" applyFont="1" applyBorder="1"/>
    <xf numFmtId="4" fontId="5" fillId="0" borderId="20" xfId="0" applyNumberFormat="1" applyFont="1" applyBorder="1" applyAlignment="1">
      <alignment horizontal="right" wrapText="1"/>
    </xf>
    <xf numFmtId="164" fontId="4" fillId="0" borderId="18" xfId="0" applyNumberFormat="1" applyFont="1" applyBorder="1" applyAlignment="1">
      <alignment vertical="top" wrapText="1"/>
    </xf>
    <xf numFmtId="4" fontId="6" fillId="0" borderId="15" xfId="0" applyNumberFormat="1" applyFont="1" applyBorder="1" applyAlignment="1">
      <alignment wrapText="1"/>
    </xf>
    <xf numFmtId="4" fontId="7" fillId="0" borderId="16" xfId="0" applyNumberFormat="1" applyFont="1" applyBorder="1"/>
    <xf numFmtId="4" fontId="6" fillId="0" borderId="14" xfId="0" applyNumberFormat="1" applyFont="1" applyBorder="1"/>
    <xf numFmtId="4" fontId="6" fillId="0" borderId="17" xfId="0" applyNumberFormat="1" applyFont="1" applyBorder="1"/>
    <xf numFmtId="4" fontId="6" fillId="0" borderId="16" xfId="0" applyNumberFormat="1" applyFont="1" applyBorder="1"/>
    <xf numFmtId="165" fontId="0" fillId="0" borderId="0" xfId="0" applyNumberFormat="1"/>
    <xf numFmtId="4" fontId="2" fillId="0" borderId="16" xfId="0" applyNumberFormat="1" applyFont="1" applyBorder="1" applyAlignment="1">
      <alignment horizontal="right" wrapText="1"/>
    </xf>
    <xf numFmtId="4" fontId="5" fillId="0" borderId="14" xfId="0" applyNumberFormat="1" applyFont="1" applyBorder="1" applyAlignment="1">
      <alignment horizontal="right"/>
    </xf>
    <xf numFmtId="4" fontId="5" fillId="0" borderId="14" xfId="0" applyNumberFormat="1" applyFont="1" applyBorder="1"/>
    <xf numFmtId="164" fontId="0" fillId="0" borderId="0" xfId="0" applyNumberFormat="1"/>
    <xf numFmtId="164" fontId="1" fillId="0" borderId="18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right"/>
    </xf>
    <xf numFmtId="4" fontId="2" fillId="0" borderId="21" xfId="0" applyNumberFormat="1" applyFont="1" applyBorder="1"/>
    <xf numFmtId="4" fontId="2" fillId="0" borderId="16" xfId="0" applyNumberFormat="1" applyFont="1" applyBorder="1"/>
    <xf numFmtId="4" fontId="2" fillId="0" borderId="14" xfId="0" applyNumberFormat="1" applyFont="1" applyBorder="1"/>
    <xf numFmtId="4" fontId="2" fillId="0" borderId="17" xfId="0" applyNumberFormat="1" applyFont="1" applyBorder="1"/>
    <xf numFmtId="4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center" wrapText="1"/>
    </xf>
    <xf numFmtId="164" fontId="4" fillId="0" borderId="18" xfId="0" applyNumberFormat="1" applyFont="1" applyFill="1" applyBorder="1" applyAlignment="1">
      <alignment vertical="top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center" wrapText="1"/>
    </xf>
    <xf numFmtId="4" fontId="5" fillId="0" borderId="16" xfId="0" applyNumberFormat="1" applyFont="1" applyBorder="1" applyAlignment="1">
      <alignment horizontal="center" wrapText="1"/>
    </xf>
    <xf numFmtId="4" fontId="5" fillId="0" borderId="17" xfId="0" applyNumberFormat="1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vertical="top" wrapText="1"/>
    </xf>
    <xf numFmtId="4" fontId="2" fillId="0" borderId="24" xfId="0" applyNumberFormat="1" applyFont="1" applyBorder="1" applyAlignment="1">
      <alignment horizontal="right" wrapText="1"/>
    </xf>
    <xf numFmtId="4" fontId="5" fillId="0" borderId="25" xfId="0" applyNumberFormat="1" applyFont="1" applyBorder="1" applyAlignment="1">
      <alignment horizontal="center" wrapText="1"/>
    </xf>
    <xf numFmtId="4" fontId="5" fillId="0" borderId="26" xfId="0" applyNumberFormat="1" applyFont="1" applyBorder="1" applyAlignment="1">
      <alignment horizontal="center" wrapText="1"/>
    </xf>
    <xf numFmtId="4" fontId="5" fillId="0" borderId="27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 wrapText="1"/>
    </xf>
    <xf numFmtId="4" fontId="5" fillId="0" borderId="26" xfId="0" applyNumberFormat="1" applyFont="1" applyBorder="1" applyAlignment="1">
      <alignment horizontal="right"/>
    </xf>
    <xf numFmtId="4" fontId="5" fillId="0" borderId="29" xfId="0" applyNumberFormat="1" applyFont="1" applyBorder="1"/>
    <xf numFmtId="4" fontId="5" fillId="0" borderId="28" xfId="0" applyNumberFormat="1" applyFont="1" applyBorder="1"/>
    <xf numFmtId="4" fontId="5" fillId="0" borderId="26" xfId="0" applyNumberFormat="1" applyFont="1" applyBorder="1"/>
    <xf numFmtId="4" fontId="5" fillId="0" borderId="28" xfId="0" applyNumberFormat="1" applyFont="1" applyBorder="1" applyAlignment="1">
      <alignment horizontal="center" wrapText="1"/>
    </xf>
    <xf numFmtId="4" fontId="5" fillId="0" borderId="29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horizontal="center" wrapText="1"/>
    </xf>
    <xf numFmtId="164" fontId="8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/>
    <xf numFmtId="0" fontId="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workbookViewId="0">
      <selection activeCell="N11" sqref="N11"/>
    </sheetView>
  </sheetViews>
  <sheetFormatPr defaultRowHeight="15"/>
  <cols>
    <col min="1" max="1" width="50.5703125" customWidth="1"/>
    <col min="2" max="2" width="12.42578125" bestFit="1" customWidth="1"/>
    <col min="3" max="3" width="9.5703125" customWidth="1"/>
    <col min="4" max="4" width="12.42578125" bestFit="1" customWidth="1"/>
    <col min="5" max="6" width="15" bestFit="1" customWidth="1"/>
    <col min="7" max="7" width="14.5703125" customWidth="1"/>
    <col min="8" max="8" width="13.85546875" bestFit="1" customWidth="1"/>
    <col min="9" max="9" width="14.85546875" customWidth="1"/>
    <col min="10" max="10" width="12.140625" customWidth="1"/>
    <col min="11" max="12" width="14.85546875" bestFit="1" customWidth="1"/>
    <col min="13" max="13" width="13.28515625" customWidth="1"/>
    <col min="14" max="14" width="12.42578125" bestFit="1" customWidth="1"/>
    <col min="15" max="15" width="10.28515625" customWidth="1"/>
    <col min="16" max="16" width="12.42578125" customWidth="1"/>
    <col min="18" max="18" width="9.5703125" bestFit="1" customWidth="1"/>
    <col min="19" max="19" width="11" bestFit="1" customWidth="1"/>
  </cols>
  <sheetData>
    <row r="1" spans="1:21" ht="15.7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1"/>
    </row>
    <row r="2" spans="1:21" ht="12.75" customHeight="1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1"/>
    </row>
    <row r="3" spans="1:21" ht="9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1"/>
    </row>
    <row r="4" spans="1:21" ht="12.75" customHeight="1" thickBot="1">
      <c r="A4" s="74" t="s">
        <v>2</v>
      </c>
      <c r="B4" s="77" t="s">
        <v>3</v>
      </c>
      <c r="C4" s="77"/>
      <c r="D4" s="77"/>
      <c r="E4" s="79" t="s">
        <v>4</v>
      </c>
      <c r="F4" s="77"/>
      <c r="G4" s="80"/>
      <c r="H4" s="84" t="s">
        <v>5</v>
      </c>
      <c r="I4" s="85"/>
      <c r="J4" s="85"/>
      <c r="K4" s="85"/>
      <c r="L4" s="85"/>
      <c r="M4" s="86"/>
      <c r="N4" s="79" t="s">
        <v>6</v>
      </c>
      <c r="O4" s="87"/>
      <c r="P4" s="88"/>
    </row>
    <row r="5" spans="1:21" ht="27.75" customHeight="1">
      <c r="A5" s="75"/>
      <c r="B5" s="78"/>
      <c r="C5" s="78"/>
      <c r="D5" s="78"/>
      <c r="E5" s="81"/>
      <c r="F5" s="82"/>
      <c r="G5" s="83"/>
      <c r="H5" s="92" t="s">
        <v>7</v>
      </c>
      <c r="I5" s="93"/>
      <c r="J5" s="94"/>
      <c r="K5" s="92" t="s">
        <v>8</v>
      </c>
      <c r="L5" s="93"/>
      <c r="M5" s="94"/>
      <c r="N5" s="89"/>
      <c r="O5" s="90"/>
      <c r="P5" s="91"/>
      <c r="Q5" s="4"/>
      <c r="R5" s="4"/>
      <c r="S5" s="4"/>
      <c r="T5" s="4"/>
      <c r="U5" s="4"/>
    </row>
    <row r="6" spans="1:21" ht="32.25" customHeight="1">
      <c r="A6" s="76"/>
      <c r="B6" s="5" t="s">
        <v>9</v>
      </c>
      <c r="C6" s="6" t="s">
        <v>10</v>
      </c>
      <c r="D6" s="7" t="s">
        <v>11</v>
      </c>
      <c r="E6" s="8" t="s">
        <v>9</v>
      </c>
      <c r="F6" s="6" t="s">
        <v>10</v>
      </c>
      <c r="G6" s="9" t="s">
        <v>11</v>
      </c>
      <c r="H6" s="8" t="s">
        <v>9</v>
      </c>
      <c r="I6" s="6" t="s">
        <v>10</v>
      </c>
      <c r="J6" s="9" t="s">
        <v>11</v>
      </c>
      <c r="K6" s="8" t="s">
        <v>9</v>
      </c>
      <c r="L6" s="6" t="s">
        <v>10</v>
      </c>
      <c r="M6" s="9" t="s">
        <v>11</v>
      </c>
      <c r="N6" s="8" t="s">
        <v>9</v>
      </c>
      <c r="O6" s="6" t="s">
        <v>10</v>
      </c>
      <c r="P6" s="9" t="s">
        <v>11</v>
      </c>
    </row>
    <row r="7" spans="1:21" ht="36.75" customHeight="1">
      <c r="A7" s="10" t="s">
        <v>12</v>
      </c>
      <c r="B7" s="11">
        <f>C7+D7</f>
        <v>2427.97516</v>
      </c>
      <c r="C7" s="12">
        <f>C10</f>
        <v>0</v>
      </c>
      <c r="D7" s="13">
        <f>D8+D9</f>
        <v>2427.97516</v>
      </c>
      <c r="E7" s="14">
        <f>F7+G7</f>
        <v>189738.23764000001</v>
      </c>
      <c r="F7" s="15">
        <f>F9+F10</f>
        <v>177046.63764</v>
      </c>
      <c r="G7" s="16">
        <f>G8+G9+G10</f>
        <v>12691.6</v>
      </c>
      <c r="H7" s="14">
        <f>H8+H9+H10</f>
        <v>30604.293570000002</v>
      </c>
      <c r="I7" s="15">
        <f>I8+I9+I10</f>
        <v>26949.750650000002</v>
      </c>
      <c r="J7" s="16">
        <f>J8+J9+J10</f>
        <v>3654.5429199999999</v>
      </c>
      <c r="K7" s="17">
        <f>L7+M7</f>
        <v>151040.72766999999</v>
      </c>
      <c r="L7" s="15">
        <f>L8+L9+L10</f>
        <v>137825.50440999999</v>
      </c>
      <c r="M7" s="18">
        <f>M8+M9+M10</f>
        <v>13215.223260000001</v>
      </c>
      <c r="N7" s="14">
        <f>O7+P7</f>
        <v>3607.9828500000003</v>
      </c>
      <c r="O7" s="15">
        <f>O8+O9+O10</f>
        <v>0</v>
      </c>
      <c r="P7" s="16">
        <f>P8+P9+P10</f>
        <v>3607.9828500000003</v>
      </c>
    </row>
    <row r="8" spans="1:21" ht="45" customHeight="1">
      <c r="A8" s="10" t="s">
        <v>13</v>
      </c>
      <c r="B8" s="19">
        <f>C8+D8</f>
        <v>0</v>
      </c>
      <c r="C8" s="20">
        <v>0</v>
      </c>
      <c r="D8" s="21">
        <v>0</v>
      </c>
      <c r="E8" s="14">
        <v>0</v>
      </c>
      <c r="F8" s="20">
        <v>0</v>
      </c>
      <c r="G8" s="22">
        <v>0</v>
      </c>
      <c r="H8" s="23">
        <v>0</v>
      </c>
      <c r="I8" s="20">
        <v>0</v>
      </c>
      <c r="J8" s="22">
        <v>0</v>
      </c>
      <c r="K8" s="23">
        <v>0</v>
      </c>
      <c r="L8" s="24">
        <v>0</v>
      </c>
      <c r="M8" s="22">
        <v>0</v>
      </c>
      <c r="N8" s="23">
        <v>0</v>
      </c>
      <c r="O8" s="20">
        <v>0</v>
      </c>
      <c r="P8" s="22">
        <v>0</v>
      </c>
    </row>
    <row r="9" spans="1:21" ht="63.75" customHeight="1">
      <c r="A9" s="25" t="s">
        <v>14</v>
      </c>
      <c r="B9" s="19">
        <f>D9</f>
        <v>2427.97516</v>
      </c>
      <c r="C9" s="20">
        <v>0</v>
      </c>
      <c r="D9" s="26">
        <v>2427.97516</v>
      </c>
      <c r="E9" s="27">
        <f t="shared" ref="E9:E16" si="0">F9+G9</f>
        <v>12691.6</v>
      </c>
      <c r="F9" s="28">
        <v>0</v>
      </c>
      <c r="G9" s="29">
        <v>12691.6</v>
      </c>
      <c r="H9" s="30">
        <f>I9+J9</f>
        <v>3654.5429199999999</v>
      </c>
      <c r="I9" s="28">
        <v>0</v>
      </c>
      <c r="J9" s="29">
        <v>3654.5429199999999</v>
      </c>
      <c r="K9" s="30">
        <f>L9+M9</f>
        <v>13215.223260000001</v>
      </c>
      <c r="L9" s="28">
        <v>0</v>
      </c>
      <c r="M9" s="29">
        <v>13215.223260000001</v>
      </c>
      <c r="N9" s="30">
        <f>O9+P9</f>
        <v>3607.9828500000003</v>
      </c>
      <c r="O9" s="28">
        <v>0</v>
      </c>
      <c r="P9" s="29">
        <f>(M9+D9)-M11</f>
        <v>3607.9828500000003</v>
      </c>
      <c r="R9" s="31"/>
      <c r="S9" s="31"/>
    </row>
    <row r="10" spans="1:21" ht="50.25" customHeight="1">
      <c r="A10" s="25" t="s">
        <v>15</v>
      </c>
      <c r="B10" s="19">
        <f>C10+D10</f>
        <v>0</v>
      </c>
      <c r="C10" s="20">
        <v>0</v>
      </c>
      <c r="D10" s="21">
        <v>0</v>
      </c>
      <c r="E10" s="32">
        <f t="shared" si="0"/>
        <v>177046.63764</v>
      </c>
      <c r="F10" s="33">
        <f>F11</f>
        <v>177046.63764</v>
      </c>
      <c r="G10" s="22">
        <v>0</v>
      </c>
      <c r="H10" s="23">
        <f>I10+J10</f>
        <v>26949.750650000002</v>
      </c>
      <c r="I10" s="34">
        <f>I12</f>
        <v>26949.750650000002</v>
      </c>
      <c r="J10" s="22">
        <v>0</v>
      </c>
      <c r="K10" s="23">
        <f>L10+M10</f>
        <v>137825.50440999999</v>
      </c>
      <c r="L10" s="34">
        <f>L11</f>
        <v>137825.50440999999</v>
      </c>
      <c r="M10" s="22">
        <v>0</v>
      </c>
      <c r="N10" s="23">
        <f>O10</f>
        <v>0</v>
      </c>
      <c r="O10" s="34">
        <f>L10-L11</f>
        <v>0</v>
      </c>
      <c r="P10" s="22">
        <v>0</v>
      </c>
      <c r="S10" s="35"/>
    </row>
    <row r="11" spans="1:21" ht="111" customHeight="1">
      <c r="A11" s="36" t="s">
        <v>16</v>
      </c>
      <c r="B11" s="37" t="s">
        <v>17</v>
      </c>
      <c r="C11" s="38" t="s">
        <v>17</v>
      </c>
      <c r="D11" s="39" t="s">
        <v>17</v>
      </c>
      <c r="E11" s="32">
        <f t="shared" si="0"/>
        <v>192166.21280000001</v>
      </c>
      <c r="F11" s="40">
        <f>F12+F13</f>
        <v>177046.63764</v>
      </c>
      <c r="G11" s="41">
        <f>G12+G13+G14+G15+G16</f>
        <v>15119.575159999999</v>
      </c>
      <c r="H11" s="42">
        <f>I11+J11</f>
        <v>29633.126500000002</v>
      </c>
      <c r="I11" s="43">
        <f>I12+I13+I14+I15</f>
        <v>26949.750650000002</v>
      </c>
      <c r="J11" s="44">
        <f>J12+J13+J14+J15+J16</f>
        <v>2683.3758499999999</v>
      </c>
      <c r="K11" s="42">
        <f>L11+M11</f>
        <v>149860.71997999999</v>
      </c>
      <c r="L11" s="43">
        <f>L12+L13+L14+L15</f>
        <v>137825.50440999999</v>
      </c>
      <c r="M11" s="44">
        <f>M12+M13+M14+M15+M16</f>
        <v>12035.21557</v>
      </c>
      <c r="N11" s="45" t="s">
        <v>17</v>
      </c>
      <c r="O11" s="38" t="s">
        <v>17</v>
      </c>
      <c r="P11" s="46" t="s">
        <v>17</v>
      </c>
      <c r="R11" s="35"/>
      <c r="S11" s="35"/>
    </row>
    <row r="12" spans="1:21" ht="47.25" customHeight="1">
      <c r="A12" s="47" t="s">
        <v>18</v>
      </c>
      <c r="B12" s="48" t="s">
        <v>17</v>
      </c>
      <c r="C12" s="49" t="s">
        <v>17</v>
      </c>
      <c r="D12" s="50" t="s">
        <v>17</v>
      </c>
      <c r="E12" s="32">
        <f t="shared" si="0"/>
        <v>160136.65341999999</v>
      </c>
      <c r="F12" s="20">
        <v>148318.03068</v>
      </c>
      <c r="G12" s="22">
        <f>11163.72274+654.9</f>
        <v>11818.622739999999</v>
      </c>
      <c r="H12" s="23">
        <f>I12+J12</f>
        <v>29633.126500000002</v>
      </c>
      <c r="I12" s="34">
        <v>26949.750650000002</v>
      </c>
      <c r="J12" s="22">
        <v>2683.3758499999999</v>
      </c>
      <c r="K12" s="23">
        <f>L12+M12</f>
        <v>118663.78015000001</v>
      </c>
      <c r="L12" s="34">
        <v>109748.25856</v>
      </c>
      <c r="M12" s="22">
        <f>654.9+8260.62159</f>
        <v>8915.5215900000003</v>
      </c>
      <c r="N12" s="51" t="s">
        <v>17</v>
      </c>
      <c r="O12" s="49" t="s">
        <v>17</v>
      </c>
      <c r="P12" s="52" t="s">
        <v>17</v>
      </c>
    </row>
    <row r="13" spans="1:21" ht="63">
      <c r="A13" s="47" t="s">
        <v>19</v>
      </c>
      <c r="B13" s="48" t="s">
        <v>17</v>
      </c>
      <c r="C13" s="49" t="s">
        <v>17</v>
      </c>
      <c r="D13" s="50" t="s">
        <v>17</v>
      </c>
      <c r="E13" s="53">
        <f t="shared" si="0"/>
        <v>31920.676960000001</v>
      </c>
      <c r="F13" s="33">
        <v>28728.606960000001</v>
      </c>
      <c r="G13" s="22">
        <v>3192.07</v>
      </c>
      <c r="H13" s="23">
        <f>I13+J13</f>
        <v>0</v>
      </c>
      <c r="I13" s="34">
        <v>0</v>
      </c>
      <c r="J13" s="22">
        <v>0</v>
      </c>
      <c r="K13" s="23">
        <f>L13+M13</f>
        <v>31196.939829999999</v>
      </c>
      <c r="L13" s="34">
        <v>28077.245849999999</v>
      </c>
      <c r="M13" s="22">
        <v>3119.69398</v>
      </c>
      <c r="N13" s="51" t="s">
        <v>17</v>
      </c>
      <c r="O13" s="49" t="s">
        <v>17</v>
      </c>
      <c r="P13" s="52" t="s">
        <v>17</v>
      </c>
      <c r="R13" s="35"/>
    </row>
    <row r="14" spans="1:21" ht="19.5" customHeight="1">
      <c r="A14" s="47" t="s">
        <v>20</v>
      </c>
      <c r="B14" s="51" t="s">
        <v>17</v>
      </c>
      <c r="C14" s="49" t="s">
        <v>17</v>
      </c>
      <c r="D14" s="50" t="s">
        <v>17</v>
      </c>
      <c r="E14" s="32">
        <f t="shared" si="0"/>
        <v>0</v>
      </c>
      <c r="F14" s="54">
        <v>0</v>
      </c>
      <c r="G14" s="22">
        <v>0</v>
      </c>
      <c r="H14" s="23">
        <f>J14</f>
        <v>0</v>
      </c>
      <c r="I14" s="34">
        <v>0</v>
      </c>
      <c r="J14" s="22">
        <v>0</v>
      </c>
      <c r="K14" s="23">
        <f>M14</f>
        <v>0</v>
      </c>
      <c r="L14" s="34">
        <v>0</v>
      </c>
      <c r="M14" s="22">
        <f>J14</f>
        <v>0</v>
      </c>
      <c r="N14" s="51" t="s">
        <v>17</v>
      </c>
      <c r="O14" s="49" t="s">
        <v>17</v>
      </c>
      <c r="P14" s="52" t="s">
        <v>17</v>
      </c>
      <c r="R14" s="35"/>
    </row>
    <row r="15" spans="1:21" ht="65.25" customHeight="1" thickBot="1">
      <c r="A15" s="55" t="s">
        <v>21</v>
      </c>
      <c r="B15" s="51" t="s">
        <v>17</v>
      </c>
      <c r="C15" s="49" t="s">
        <v>17</v>
      </c>
      <c r="D15" s="50" t="s">
        <v>17</v>
      </c>
      <c r="E15" s="56">
        <f t="shared" si="0"/>
        <v>0</v>
      </c>
      <c r="F15" s="33">
        <v>0</v>
      </c>
      <c r="G15" s="22">
        <v>0</v>
      </c>
      <c r="H15" s="23">
        <f>I15+J15</f>
        <v>0</v>
      </c>
      <c r="I15" s="34">
        <v>0</v>
      </c>
      <c r="J15" s="22">
        <v>0</v>
      </c>
      <c r="K15" s="23">
        <f>L15+M15</f>
        <v>0</v>
      </c>
      <c r="L15" s="34">
        <v>0</v>
      </c>
      <c r="M15" s="22">
        <v>0</v>
      </c>
      <c r="N15" s="51" t="s">
        <v>17</v>
      </c>
      <c r="O15" s="49" t="s">
        <v>17</v>
      </c>
      <c r="P15" s="52" t="s">
        <v>17</v>
      </c>
      <c r="R15" s="35"/>
    </row>
    <row r="16" spans="1:21" ht="47.25" customHeight="1" thickBot="1">
      <c r="A16" s="55" t="s">
        <v>22</v>
      </c>
      <c r="B16" s="57" t="s">
        <v>17</v>
      </c>
      <c r="C16" s="58" t="s">
        <v>17</v>
      </c>
      <c r="D16" s="59" t="s">
        <v>17</v>
      </c>
      <c r="E16" s="60">
        <f t="shared" si="0"/>
        <v>108.88242</v>
      </c>
      <c r="F16" s="61">
        <v>0</v>
      </c>
      <c r="G16" s="62">
        <v>108.88242</v>
      </c>
      <c r="H16" s="63">
        <f>I16+J16</f>
        <v>0</v>
      </c>
      <c r="I16" s="64">
        <v>0</v>
      </c>
      <c r="J16" s="62">
        <v>0</v>
      </c>
      <c r="K16" s="63">
        <v>0</v>
      </c>
      <c r="L16" s="64">
        <v>0</v>
      </c>
      <c r="M16" s="62">
        <v>0</v>
      </c>
      <c r="N16" s="65" t="s">
        <v>17</v>
      </c>
      <c r="O16" s="58" t="s">
        <v>17</v>
      </c>
      <c r="P16" s="66" t="s">
        <v>17</v>
      </c>
      <c r="R16" s="35"/>
    </row>
    <row r="17" spans="1:16" ht="12.75" customHeight="1">
      <c r="A17" s="67"/>
      <c r="B17" s="68"/>
      <c r="C17" s="68"/>
      <c r="D17" s="68"/>
      <c r="E17" s="69"/>
      <c r="F17" s="70"/>
      <c r="G17" s="71"/>
      <c r="H17" s="71"/>
      <c r="I17" s="71"/>
      <c r="J17" s="71"/>
      <c r="K17" s="71"/>
      <c r="L17" s="71"/>
      <c r="M17" s="71"/>
      <c r="N17" s="68"/>
      <c r="O17" s="68"/>
      <c r="P17" s="68"/>
    </row>
    <row r="18" spans="1:16" ht="36" customHeight="1">
      <c r="A18" s="72" t="s">
        <v>23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</row>
  </sheetData>
  <mergeCells count="10">
    <mergeCell ref="A1:P1"/>
    <mergeCell ref="A2:P2"/>
    <mergeCell ref="A4:A6"/>
    <mergeCell ref="B4:D5"/>
    <mergeCell ref="E4:G5"/>
    <mergeCell ref="H4:M4"/>
    <mergeCell ref="N4:P5"/>
    <mergeCell ref="H5:J5"/>
    <mergeCell ref="K5:M5"/>
    <mergeCell ref="A18:P18"/>
  </mergeCells>
  <pageMargins left="0" right="0" top="0.43307086614173229" bottom="0" header="0.31496062992125984" footer="0.15748031496062992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01.01.2024</vt:lpstr>
      <vt:lpstr>'на 01.01.2024'!Область_печати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Якименко</dc:creator>
  <cp:lastModifiedBy>Якименко</cp:lastModifiedBy>
  <dcterms:created xsi:type="dcterms:W3CDTF">2024-01-18T10:54:51Z</dcterms:created>
  <dcterms:modified xsi:type="dcterms:W3CDTF">2024-01-18T11:00:00Z</dcterms:modified>
</cp:coreProperties>
</file>