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195" windowHeight="11055"/>
  </bookViews>
  <sheets>
    <sheet name="на 01.04.2024" sheetId="19" r:id="rId1"/>
    <sheet name="Лист3" sheetId="3" r:id="rId2"/>
  </sheets>
  <definedNames>
    <definedName name="_xlnm.Print_Area" localSheetId="0">'на 01.04.2024'!$A$1:$P$19</definedName>
  </definedNames>
  <calcPr calcId="124519" calcOnSave="0"/>
</workbook>
</file>

<file path=xl/calcChain.xml><?xml version="1.0" encoding="utf-8"?>
<calcChain xmlns="http://schemas.openxmlformats.org/spreadsheetml/2006/main">
  <c r="M16" i="19"/>
  <c r="K16" s="1"/>
  <c r="L13"/>
  <c r="I11"/>
  <c r="H13"/>
  <c r="J14"/>
  <c r="J11" s="1"/>
  <c r="G11"/>
  <c r="G14"/>
  <c r="E12" l="1"/>
  <c r="D7"/>
  <c r="H16" l="1"/>
  <c r="E16"/>
  <c r="K15"/>
  <c r="H15"/>
  <c r="E15"/>
  <c r="M14"/>
  <c r="K14" s="1"/>
  <c r="H14"/>
  <c r="E14"/>
  <c r="M13"/>
  <c r="K13" s="1"/>
  <c r="E13"/>
  <c r="M12"/>
  <c r="L12"/>
  <c r="H12"/>
  <c r="F11"/>
  <c r="F10" s="1"/>
  <c r="E10" s="1"/>
  <c r="B10"/>
  <c r="M9"/>
  <c r="K9" s="1"/>
  <c r="H9"/>
  <c r="E9"/>
  <c r="B9"/>
  <c r="B8"/>
  <c r="J7"/>
  <c r="G7"/>
  <c r="C7"/>
  <c r="B7" s="1"/>
  <c r="H11" l="1"/>
  <c r="M11"/>
  <c r="P9" s="1"/>
  <c r="N9" s="1"/>
  <c r="K12"/>
  <c r="K11" s="1"/>
  <c r="E11"/>
  <c r="F7"/>
  <c r="E7" s="1"/>
  <c r="M7"/>
  <c r="I10"/>
  <c r="L11"/>
  <c r="P7" l="1"/>
  <c r="I7"/>
  <c r="H10"/>
  <c r="H7" s="1"/>
  <c r="L10"/>
  <c r="O10" l="1"/>
  <c r="L7"/>
  <c r="K7" s="1"/>
  <c r="K10"/>
  <c r="N10" l="1"/>
  <c r="O7"/>
  <c r="N7" s="1"/>
</calcChain>
</file>

<file path=xl/sharedStrings.xml><?xml version="1.0" encoding="utf-8"?>
<sst xmlns="http://schemas.openxmlformats.org/spreadsheetml/2006/main" count="71" uniqueCount="24">
  <si>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</si>
  <si>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</si>
  <si>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</si>
  <si>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</si>
  <si>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</si>
  <si>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</si>
  <si>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</si>
  <si>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</si>
  <si>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</si>
  <si>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</si>
  <si>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За отчетный период 
(1 квартал)</t>
  </si>
  <si>
    <t xml:space="preserve">Отчет об использовании ассигнований муниципального дорожного фонда Тосненского городского поселения Тосненского муниципального района Ленинградской области </t>
  </si>
  <si>
    <t xml:space="preserve">Направления расходования средств дорожного фонда в рамках муниципальной программы , в том числе по мероприятиям: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
</t>
  </si>
  <si>
    <t>Строительство (реконструкция), включая
 проектирование  автомобильных дорог общего пользования местного значения</t>
  </si>
  <si>
    <t xml:space="preserve">Мероприятия по содержанию автомобильных дорог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</si>
  <si>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</si>
  <si>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капитальному ремонту и ремонту автомобильных дорог общего пользования местного значения</t>
  </si>
  <si>
    <r>
      <rPr>
        <b/>
        <sz val="12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2"/>
        <color theme="1"/>
        <rFont val="Times New Roman"/>
        <family val="1"/>
        <charset val="204"/>
      </rPr>
      <t>, в том числе:</t>
    </r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</si>
  <si>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</t>
  </si>
  <si>
    <t>на 01 апреля 2024 года</t>
  </si>
  <si>
    <t>Остаток средств на конец
 отчетного периода на 01.04.2024, тыс. руб.</t>
  </si>
  <si>
    <t>Остаток средств на начало отчетного периода на 01.01.2024, тыс. руб.</t>
  </si>
  <si>
    <t>План на 2024 год, тыс. руб.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</si>
  <si>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2023 года на 01.01.2024 года</t>
    </r>
    <r>
      <rPr>
        <sz val="12"/>
        <color theme="1"/>
        <rFont val="Times New Roman"/>
        <family val="1"/>
        <charset val="204"/>
      </rPr>
      <t xml:space="preserve"> составил 3 607,98 тыс. руб., который образовался за счет перевыполнения плана по поступлению акцизов, экономии средств после проведения конкурсных процедур по ремонту автомобильных дорог общего пользования местного значения, имеющих приоритетный социально значимый характер, и переноса срока выполнения работ по строительству (реконструкции), включая проектирование автомобильных дорог общего пользования местного значения.
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</si>
</sst>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4" fontId="2" fillId="0" borderId="1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 wrapText="1"/>
    </xf>
    <xf numFmtId="164" fontId="6" fillId="0" borderId="25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top" wrapText="1"/>
    </xf>
    <xf numFmtId="164" fontId="5" fillId="0" borderId="21" xfId="0" applyNumberFormat="1" applyFont="1" applyBorder="1" applyAlignment="1">
      <alignment vertical="top" wrapText="1"/>
    </xf>
    <xf numFmtId="164" fontId="4" fillId="0" borderId="21" xfId="0" applyNumberFormat="1" applyFont="1" applyFill="1" applyBorder="1" applyAlignment="1">
      <alignment vertical="top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11" xfId="0" applyNumberFormat="1" applyFont="1" applyBorder="1"/>
    <xf numFmtId="4" fontId="6" fillId="0" borderId="1" xfId="0" applyNumberFormat="1" applyFont="1" applyBorder="1" applyAlignment="1">
      <alignment horizontal="right" wrapText="1"/>
    </xf>
    <xf numFmtId="4" fontId="6" fillId="0" borderId="10" xfId="0" applyNumberFormat="1" applyFont="1" applyBorder="1"/>
    <xf numFmtId="4" fontId="1" fillId="0" borderId="16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/>
    <xf numFmtId="4" fontId="1" fillId="0" borderId="9" xfId="0" applyNumberFormat="1" applyFont="1" applyBorder="1"/>
    <xf numFmtId="4" fontId="1" fillId="0" borderId="1" xfId="0" applyNumberFormat="1" applyFont="1" applyBorder="1"/>
    <xf numFmtId="4" fontId="1" fillId="0" borderId="10" xfId="0" applyNumberFormat="1" applyFont="1" applyBorder="1"/>
    <xf numFmtId="4" fontId="6" fillId="0" borderId="9" xfId="0" applyNumberFormat="1" applyFont="1" applyBorder="1"/>
    <xf numFmtId="4" fontId="6" fillId="0" borderId="1" xfId="0" applyNumberFormat="1" applyFont="1" applyBorder="1"/>
    <xf numFmtId="4" fontId="6" fillId="0" borderId="17" xfId="0" applyNumberFormat="1" applyFont="1" applyBorder="1"/>
    <xf numFmtId="4" fontId="6" fillId="0" borderId="25" xfId="0" applyNumberFormat="1" applyFont="1" applyBorder="1"/>
    <xf numFmtId="4" fontId="1" fillId="0" borderId="15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wrapText="1"/>
    </xf>
    <xf numFmtId="4" fontId="8" fillId="0" borderId="9" xfId="0" applyNumberFormat="1" applyFont="1" applyBorder="1"/>
    <xf numFmtId="4" fontId="7" fillId="0" borderId="1" xfId="0" applyNumberFormat="1" applyFont="1" applyBorder="1"/>
    <xf numFmtId="4" fontId="7" fillId="0" borderId="10" xfId="0" applyNumberFormat="1" applyFont="1" applyBorder="1"/>
    <xf numFmtId="4" fontId="7" fillId="0" borderId="9" xfId="0" applyNumberFormat="1" applyFont="1" applyBorder="1"/>
    <xf numFmtId="164" fontId="4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F32" sqref="F32"/>
    </sheetView>
  </sheetViews>
  <sheetFormatPr defaultRowHeight="15"/>
  <cols>
    <col min="1" max="1" width="50.5703125" customWidth="1"/>
    <col min="2" max="2" width="12.42578125" bestFit="1" customWidth="1"/>
    <col min="3" max="3" width="9.5703125" customWidth="1"/>
    <col min="4" max="4" width="12.42578125" bestFit="1" customWidth="1"/>
    <col min="5" max="6" width="14.85546875" bestFit="1" customWidth="1"/>
    <col min="7" max="7" width="14.5703125" customWidth="1"/>
    <col min="8" max="9" width="13.7109375" bestFit="1" customWidth="1"/>
    <col min="10" max="10" width="12.140625" customWidth="1"/>
    <col min="11" max="12" width="13.7109375" bestFit="1" customWidth="1"/>
    <col min="13" max="13" width="13.28515625" customWidth="1"/>
    <col min="14" max="14" width="12.42578125" bestFit="1" customWidth="1"/>
    <col min="15" max="15" width="10.28515625" customWidth="1"/>
    <col min="16" max="16" width="12.42578125" customWidth="1"/>
    <col min="18" max="18" width="9.5703125" bestFit="1" customWidth="1"/>
    <col min="19" max="19" width="11" bestFit="1" customWidth="1"/>
  </cols>
  <sheetData>
    <row r="1" spans="1:21" ht="15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"/>
    </row>
    <row r="2" spans="1:21" ht="12.75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21" ht="9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"/>
      <c r="O3" s="9"/>
      <c r="P3" s="9"/>
      <c r="Q3" s="2"/>
    </row>
    <row r="4" spans="1:21" ht="12.75" customHeight="1" thickBot="1">
      <c r="A4" s="74" t="s">
        <v>3</v>
      </c>
      <c r="B4" s="77" t="s">
        <v>21</v>
      </c>
      <c r="C4" s="77"/>
      <c r="D4" s="77"/>
      <c r="E4" s="79" t="s">
        <v>22</v>
      </c>
      <c r="F4" s="77"/>
      <c r="G4" s="80"/>
      <c r="H4" s="84" t="s">
        <v>6</v>
      </c>
      <c r="I4" s="85"/>
      <c r="J4" s="85"/>
      <c r="K4" s="85"/>
      <c r="L4" s="85"/>
      <c r="M4" s="86"/>
      <c r="N4" s="79" t="s">
        <v>20</v>
      </c>
      <c r="O4" s="87"/>
      <c r="P4" s="88"/>
    </row>
    <row r="5" spans="1:21" ht="27.75" customHeight="1">
      <c r="A5" s="75"/>
      <c r="B5" s="78"/>
      <c r="C5" s="78"/>
      <c r="D5" s="78"/>
      <c r="E5" s="81"/>
      <c r="F5" s="82"/>
      <c r="G5" s="83"/>
      <c r="H5" s="92" t="s">
        <v>10</v>
      </c>
      <c r="I5" s="93"/>
      <c r="J5" s="94"/>
      <c r="K5" s="92" t="s">
        <v>4</v>
      </c>
      <c r="L5" s="93"/>
      <c r="M5" s="94"/>
      <c r="N5" s="89"/>
      <c r="O5" s="90"/>
      <c r="P5" s="91"/>
      <c r="Q5" s="1"/>
      <c r="R5" s="1"/>
      <c r="S5" s="1"/>
      <c r="T5" s="1"/>
      <c r="U5" s="1"/>
    </row>
    <row r="6" spans="1:21" ht="32.25" customHeight="1">
      <c r="A6" s="76"/>
      <c r="B6" s="10" t="s">
        <v>0</v>
      </c>
      <c r="C6" s="11" t="s">
        <v>2</v>
      </c>
      <c r="D6" s="12" t="s">
        <v>1</v>
      </c>
      <c r="E6" s="13" t="s">
        <v>0</v>
      </c>
      <c r="F6" s="11" t="s">
        <v>2</v>
      </c>
      <c r="G6" s="14" t="s">
        <v>1</v>
      </c>
      <c r="H6" s="13" t="s">
        <v>0</v>
      </c>
      <c r="I6" s="11" t="s">
        <v>2</v>
      </c>
      <c r="J6" s="14" t="s">
        <v>1</v>
      </c>
      <c r="K6" s="13" t="s">
        <v>0</v>
      </c>
      <c r="L6" s="11" t="s">
        <v>2</v>
      </c>
      <c r="M6" s="14" t="s">
        <v>1</v>
      </c>
      <c r="N6" s="13" t="s">
        <v>0</v>
      </c>
      <c r="O6" s="11" t="s">
        <v>2</v>
      </c>
      <c r="P6" s="14" t="s">
        <v>1</v>
      </c>
    </row>
    <row r="7" spans="1:21" ht="36.75" customHeight="1">
      <c r="A7" s="26" t="s">
        <v>17</v>
      </c>
      <c r="B7" s="55">
        <f>C7+D7</f>
        <v>3607.9828499999999</v>
      </c>
      <c r="C7" s="56">
        <f>C10</f>
        <v>0</v>
      </c>
      <c r="D7" s="57">
        <f>D9</f>
        <v>3607.9828499999999</v>
      </c>
      <c r="E7" s="58">
        <f>F7+G7</f>
        <v>43561.990559999998</v>
      </c>
      <c r="F7" s="59">
        <f>F9+F10</f>
        <v>33922.89056</v>
      </c>
      <c r="G7" s="60">
        <f>G8+G9+G10</f>
        <v>9639.1</v>
      </c>
      <c r="H7" s="58">
        <f>H8+H9+H10</f>
        <v>20406.938019999998</v>
      </c>
      <c r="I7" s="59">
        <f>I8+I9+I10</f>
        <v>17007.811989999998</v>
      </c>
      <c r="J7" s="60">
        <f>J8+J9+J10</f>
        <v>3399.1260299999999</v>
      </c>
      <c r="K7" s="61">
        <f>L7+M7</f>
        <v>20406.938019999998</v>
      </c>
      <c r="L7" s="59">
        <f>L8+L9+L10</f>
        <v>17007.811989999998</v>
      </c>
      <c r="M7" s="62">
        <f>M8+M9+M10</f>
        <v>3399.1260299999999</v>
      </c>
      <c r="N7" s="58">
        <f>O7+P7</f>
        <v>4525.8904299999995</v>
      </c>
      <c r="O7" s="59">
        <f>O8+O9+O10</f>
        <v>0</v>
      </c>
      <c r="P7" s="60">
        <f>P8+P9+P10</f>
        <v>4525.8904299999995</v>
      </c>
    </row>
    <row r="8" spans="1:21" ht="45" customHeight="1">
      <c r="A8" s="26" t="s">
        <v>8</v>
      </c>
      <c r="B8" s="63">
        <f>C8+D8</f>
        <v>0</v>
      </c>
      <c r="C8" s="39">
        <v>0</v>
      </c>
      <c r="D8" s="64">
        <v>0</v>
      </c>
      <c r="E8" s="58">
        <v>0</v>
      </c>
      <c r="F8" s="39">
        <v>0</v>
      </c>
      <c r="G8" s="40">
        <v>0</v>
      </c>
      <c r="H8" s="51">
        <v>0</v>
      </c>
      <c r="I8" s="39">
        <v>0</v>
      </c>
      <c r="J8" s="40">
        <v>0</v>
      </c>
      <c r="K8" s="51">
        <v>0</v>
      </c>
      <c r="L8" s="65">
        <v>0</v>
      </c>
      <c r="M8" s="40">
        <v>0</v>
      </c>
      <c r="N8" s="51">
        <v>0</v>
      </c>
      <c r="O8" s="39">
        <v>0</v>
      </c>
      <c r="P8" s="40">
        <v>0</v>
      </c>
    </row>
    <row r="9" spans="1:21" ht="63.75" customHeight="1">
      <c r="A9" s="27" t="s">
        <v>5</v>
      </c>
      <c r="B9" s="63">
        <f>D9</f>
        <v>3607.9828499999999</v>
      </c>
      <c r="C9" s="39">
        <v>0</v>
      </c>
      <c r="D9" s="66">
        <v>3607.9828499999999</v>
      </c>
      <c r="E9" s="67">
        <f t="shared" ref="E9:E16" si="0">F9+G9</f>
        <v>9639.1</v>
      </c>
      <c r="F9" s="68">
        <v>0</v>
      </c>
      <c r="G9" s="69">
        <v>9639.1</v>
      </c>
      <c r="H9" s="70">
        <f>I9+J9</f>
        <v>3399.1260299999999</v>
      </c>
      <c r="I9" s="68">
        <v>0</v>
      </c>
      <c r="J9" s="69">
        <v>3399.1260299999999</v>
      </c>
      <c r="K9" s="70">
        <f>L9+M9</f>
        <v>3399.1260299999999</v>
      </c>
      <c r="L9" s="68">
        <v>0</v>
      </c>
      <c r="M9" s="69">
        <f>J9</f>
        <v>3399.1260299999999</v>
      </c>
      <c r="N9" s="70">
        <f>O9+P9</f>
        <v>4525.8904299999995</v>
      </c>
      <c r="O9" s="68">
        <v>0</v>
      </c>
      <c r="P9" s="69">
        <f>(M9+D9)-M11</f>
        <v>4525.8904299999995</v>
      </c>
      <c r="R9" s="15"/>
      <c r="S9" s="15"/>
    </row>
    <row r="10" spans="1:21" ht="50.25" customHeight="1">
      <c r="A10" s="27" t="s">
        <v>9</v>
      </c>
      <c r="B10" s="63">
        <f>C10+D10</f>
        <v>0</v>
      </c>
      <c r="C10" s="39">
        <v>0</v>
      </c>
      <c r="D10" s="64">
        <v>0</v>
      </c>
      <c r="E10" s="36">
        <f t="shared" si="0"/>
        <v>33922.89056</v>
      </c>
      <c r="F10" s="42">
        <f>F11</f>
        <v>33922.89056</v>
      </c>
      <c r="G10" s="40">
        <v>0</v>
      </c>
      <c r="H10" s="51">
        <f>I10+J10</f>
        <v>17007.811989999998</v>
      </c>
      <c r="I10" s="52">
        <f>I11</f>
        <v>17007.811989999998</v>
      </c>
      <c r="J10" s="40">
        <v>0</v>
      </c>
      <c r="K10" s="51">
        <f>L10+M10</f>
        <v>17007.811989999998</v>
      </c>
      <c r="L10" s="52">
        <f>I10</f>
        <v>17007.811989999998</v>
      </c>
      <c r="M10" s="40">
        <v>0</v>
      </c>
      <c r="N10" s="51">
        <f>O10</f>
        <v>0</v>
      </c>
      <c r="O10" s="52">
        <f>L10-L11</f>
        <v>0</v>
      </c>
      <c r="P10" s="40">
        <v>0</v>
      </c>
      <c r="S10" s="5"/>
    </row>
    <row r="11" spans="1:21" ht="111" customHeight="1">
      <c r="A11" s="28" t="s">
        <v>12</v>
      </c>
      <c r="B11" s="30" t="s">
        <v>7</v>
      </c>
      <c r="C11" s="31" t="s">
        <v>7</v>
      </c>
      <c r="D11" s="32" t="s">
        <v>7</v>
      </c>
      <c r="E11" s="36">
        <f t="shared" si="0"/>
        <v>43561.990559999998</v>
      </c>
      <c r="F11" s="37">
        <f>F12+F13</f>
        <v>33922.89056</v>
      </c>
      <c r="G11" s="38">
        <f>G12+G13+G14+G15+G16</f>
        <v>9639.1</v>
      </c>
      <c r="H11" s="48">
        <f>H13+H14+H15+H16</f>
        <v>19489.030439999999</v>
      </c>
      <c r="I11" s="49">
        <f>I12+I13+I14+I15+I16</f>
        <v>17007.811989999998</v>
      </c>
      <c r="J11" s="50">
        <f>J12+J13+J14+J15+J16</f>
        <v>2481.2184499999998</v>
      </c>
      <c r="K11" s="48">
        <f>K12+K13+K14+K15+K16</f>
        <v>19489.030439999999</v>
      </c>
      <c r="L11" s="49">
        <f>L12+L13+L14+L15</f>
        <v>17007.811989999998</v>
      </c>
      <c r="M11" s="50">
        <f>M12+M13+M14+M15+M16</f>
        <v>2481.2184499999998</v>
      </c>
      <c r="N11" s="33" t="s">
        <v>7</v>
      </c>
      <c r="O11" s="31" t="s">
        <v>7</v>
      </c>
      <c r="P11" s="34" t="s">
        <v>7</v>
      </c>
      <c r="R11" s="5"/>
      <c r="S11" s="5"/>
    </row>
    <row r="12" spans="1:21" ht="47.25" customHeight="1">
      <c r="A12" s="29" t="s">
        <v>13</v>
      </c>
      <c r="B12" s="35" t="s">
        <v>7</v>
      </c>
      <c r="C12" s="16" t="s">
        <v>7</v>
      </c>
      <c r="D12" s="17" t="s">
        <v>7</v>
      </c>
      <c r="E12" s="36">
        <f>F12+G12</f>
        <v>0</v>
      </c>
      <c r="F12" s="39">
        <v>0</v>
      </c>
      <c r="G12" s="40">
        <v>0</v>
      </c>
      <c r="H12" s="51">
        <f>I12+J12</f>
        <v>0</v>
      </c>
      <c r="I12" s="52">
        <v>0</v>
      </c>
      <c r="J12" s="40">
        <v>0</v>
      </c>
      <c r="K12" s="51">
        <f>L12+M12</f>
        <v>0</v>
      </c>
      <c r="L12" s="52">
        <f>I12</f>
        <v>0</v>
      </c>
      <c r="M12" s="40">
        <f>J12</f>
        <v>0</v>
      </c>
      <c r="N12" s="18" t="s">
        <v>7</v>
      </c>
      <c r="O12" s="16" t="s">
        <v>7</v>
      </c>
      <c r="P12" s="19" t="s">
        <v>7</v>
      </c>
    </row>
    <row r="13" spans="1:21" ht="63">
      <c r="A13" s="29" t="s">
        <v>15</v>
      </c>
      <c r="B13" s="35" t="s">
        <v>7</v>
      </c>
      <c r="C13" s="16" t="s">
        <v>7</v>
      </c>
      <c r="D13" s="17" t="s">
        <v>7</v>
      </c>
      <c r="E13" s="41">
        <f t="shared" si="0"/>
        <v>38115.607380000001</v>
      </c>
      <c r="F13" s="42">
        <v>33922.89056</v>
      </c>
      <c r="G13" s="40">
        <v>4192.7168199999996</v>
      </c>
      <c r="H13" s="51">
        <f>I13+J13</f>
        <v>19109.901119999999</v>
      </c>
      <c r="I13" s="52">
        <v>17007.811989999998</v>
      </c>
      <c r="J13" s="40">
        <v>2102.0891299999998</v>
      </c>
      <c r="K13" s="51">
        <f>L13+M13</f>
        <v>19109.901119999999</v>
      </c>
      <c r="L13" s="52">
        <f>I13</f>
        <v>17007.811989999998</v>
      </c>
      <c r="M13" s="40">
        <f>J13</f>
        <v>2102.0891299999998</v>
      </c>
      <c r="N13" s="18" t="s">
        <v>7</v>
      </c>
      <c r="O13" s="16" t="s">
        <v>7</v>
      </c>
      <c r="P13" s="19" t="s">
        <v>7</v>
      </c>
      <c r="R13" s="5"/>
    </row>
    <row r="14" spans="1:21" ht="33.75" customHeight="1">
      <c r="A14" s="29" t="s">
        <v>14</v>
      </c>
      <c r="B14" s="18" t="s">
        <v>7</v>
      </c>
      <c r="C14" s="16" t="s">
        <v>7</v>
      </c>
      <c r="D14" s="17" t="s">
        <v>7</v>
      </c>
      <c r="E14" s="36">
        <f t="shared" si="0"/>
        <v>4215.9831800000002</v>
      </c>
      <c r="F14" s="43">
        <v>0</v>
      </c>
      <c r="G14" s="40">
        <f>900+2500+815.98318</f>
        <v>4215.9831800000002</v>
      </c>
      <c r="H14" s="51">
        <f>J14</f>
        <v>302.72932000000003</v>
      </c>
      <c r="I14" s="52">
        <v>0</v>
      </c>
      <c r="J14" s="40">
        <f>69.62932+233.1</f>
        <v>302.72932000000003</v>
      </c>
      <c r="K14" s="51">
        <f>M14</f>
        <v>302.72932000000003</v>
      </c>
      <c r="L14" s="52">
        <v>0</v>
      </c>
      <c r="M14" s="40">
        <f>J14</f>
        <v>302.72932000000003</v>
      </c>
      <c r="N14" s="18" t="s">
        <v>7</v>
      </c>
      <c r="O14" s="16" t="s">
        <v>7</v>
      </c>
      <c r="P14" s="19" t="s">
        <v>7</v>
      </c>
      <c r="R14" s="5"/>
    </row>
    <row r="15" spans="1:21" ht="69" customHeight="1">
      <c r="A15" s="27" t="s">
        <v>18</v>
      </c>
      <c r="B15" s="18" t="s">
        <v>7</v>
      </c>
      <c r="C15" s="16" t="s">
        <v>7</v>
      </c>
      <c r="D15" s="17" t="s">
        <v>7</v>
      </c>
      <c r="E15" s="44">
        <f t="shared" si="0"/>
        <v>470.4</v>
      </c>
      <c r="F15" s="42">
        <v>0</v>
      </c>
      <c r="G15" s="40">
        <v>470.4</v>
      </c>
      <c r="H15" s="51">
        <f>I15+J15</f>
        <v>0</v>
      </c>
      <c r="I15" s="52">
        <v>0</v>
      </c>
      <c r="J15" s="40">
        <v>0</v>
      </c>
      <c r="K15" s="51">
        <f>L15+M15</f>
        <v>0</v>
      </c>
      <c r="L15" s="52">
        <v>0</v>
      </c>
      <c r="M15" s="40">
        <v>0</v>
      </c>
      <c r="N15" s="18" t="s">
        <v>7</v>
      </c>
      <c r="O15" s="16" t="s">
        <v>7</v>
      </c>
      <c r="P15" s="19" t="s">
        <v>7</v>
      </c>
      <c r="R15" s="5"/>
    </row>
    <row r="16" spans="1:21" ht="47.25" customHeight="1" thickBot="1">
      <c r="A16" s="71" t="s">
        <v>16</v>
      </c>
      <c r="B16" s="21" t="s">
        <v>7</v>
      </c>
      <c r="C16" s="22" t="s">
        <v>7</v>
      </c>
      <c r="D16" s="23" t="s">
        <v>7</v>
      </c>
      <c r="E16" s="45">
        <f t="shared" si="0"/>
        <v>760</v>
      </c>
      <c r="F16" s="46">
        <v>0</v>
      </c>
      <c r="G16" s="47">
        <v>760</v>
      </c>
      <c r="H16" s="53">
        <f>I16+J16</f>
        <v>76.400000000000006</v>
      </c>
      <c r="I16" s="54">
        <v>0</v>
      </c>
      <c r="J16" s="47">
        <v>76.400000000000006</v>
      </c>
      <c r="K16" s="53">
        <f>L16+M16</f>
        <v>76.400000000000006</v>
      </c>
      <c r="L16" s="54">
        <v>0</v>
      </c>
      <c r="M16" s="47">
        <f>J16</f>
        <v>76.400000000000006</v>
      </c>
      <c r="N16" s="24" t="s">
        <v>7</v>
      </c>
      <c r="O16" s="22" t="s">
        <v>7</v>
      </c>
      <c r="P16" s="25" t="s">
        <v>7</v>
      </c>
      <c r="R16" s="5"/>
    </row>
    <row r="17" spans="1:16" ht="12.75" customHeight="1">
      <c r="A17" s="3"/>
      <c r="B17" s="6"/>
      <c r="C17" s="6"/>
      <c r="D17" s="6"/>
      <c r="E17" s="7"/>
      <c r="F17" s="8"/>
      <c r="G17" s="4"/>
      <c r="H17" s="4"/>
      <c r="I17" s="4"/>
      <c r="J17" s="4"/>
      <c r="K17" s="4"/>
      <c r="L17" s="4"/>
      <c r="M17" s="4"/>
      <c r="N17" s="6"/>
      <c r="O17" s="6"/>
      <c r="P17" s="6"/>
    </row>
    <row r="18" spans="1:16" ht="50.25" customHeight="1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</sheetData>
  <mergeCells count="10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18:P18"/>
  </mergeCells>
  <pageMargins left="0.39370078740157483" right="3.937007874015748E-2" top="0.43307086614173229" bottom="0" header="0.31496062992125984" footer="0.15748031496062992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01.04.2024</vt:lpstr>
      <vt:lpstr>Лист3</vt:lpstr>
      <vt:lpstr>'на 01.04.2024'!Область_печати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2024-04-03T14:34:44Z</cp:lastPrinted>
  <dcterms:created xsi:type="dcterms:W3CDTF">2014-11-21T09:23:53Z</dcterms:created>
  <dcterms:modified xsi:type="dcterms:W3CDTF">2024-04-08T08:32:42Z</dcterms:modified>
</cp:coreProperties>
</file>